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dite.matusevica\Desktop\Attīstības dokumenti\"/>
    </mc:Choice>
  </mc:AlternateContent>
  <bookViews>
    <workbookView xWindow="0" yWindow="0" windowWidth="20490" windowHeight="7530" activeTab="6"/>
  </bookViews>
  <sheets>
    <sheet name="Kopējie" sheetId="1" r:id="rId1"/>
    <sheet name="VP1" sheetId="2" r:id="rId2"/>
    <sheet name="VP2" sheetId="3" r:id="rId3"/>
    <sheet name="VP3" sheetId="4" r:id="rId4"/>
    <sheet name="VP4" sheetId="5" r:id="rId5"/>
    <sheet name="VP5" sheetId="6" r:id="rId6"/>
    <sheet name="Avoti" sheetId="11" r:id="rId7"/>
  </sheets>
  <calcPr calcId="162913"/>
  <fileRecoveryPr autoRecover="0"/>
</workbook>
</file>

<file path=xl/calcChain.xml><?xml version="1.0" encoding="utf-8"?>
<calcChain xmlns="http://schemas.openxmlformats.org/spreadsheetml/2006/main">
  <c r="F3" i="4" l="1"/>
  <c r="J14" i="6" l="1"/>
  <c r="J13" i="6"/>
  <c r="J12" i="6"/>
  <c r="J23" i="5"/>
  <c r="J22" i="5"/>
  <c r="J21" i="5"/>
  <c r="J18" i="4"/>
  <c r="J17" i="4"/>
  <c r="J16" i="4"/>
  <c r="I13" i="3"/>
  <c r="I12" i="3"/>
  <c r="I11" i="3"/>
  <c r="J18" i="2"/>
  <c r="J20" i="2"/>
  <c r="J19" i="2"/>
  <c r="I17" i="1"/>
  <c r="I16" i="1"/>
  <c r="I15" i="1"/>
  <c r="C24" i="1" l="1"/>
  <c r="C22" i="1"/>
  <c r="C23" i="1"/>
  <c r="F4" i="1"/>
</calcChain>
</file>

<file path=xl/sharedStrings.xml><?xml version="1.0" encoding="utf-8"?>
<sst xmlns="http://schemas.openxmlformats.org/spreadsheetml/2006/main" count="494" uniqueCount="241">
  <si>
    <t xml:space="preserve">Nr. </t>
  </si>
  <si>
    <t xml:space="preserve">Rādītājs </t>
  </si>
  <si>
    <t xml:space="preserve">Rādītāja vērtības bāzes gadā 2013.g. </t>
  </si>
  <si>
    <t xml:space="preserve">Prognozētā rādītāja vērtība 2019.gadā </t>
  </si>
  <si>
    <t xml:space="preserve">Datu avots </t>
  </si>
  <si>
    <t xml:space="preserve">Teritorijas attīstības indekss </t>
  </si>
  <si>
    <t xml:space="preserve">æ </t>
  </si>
  <si>
    <t xml:space="preserve">VRAA, RAIM </t>
  </si>
  <si>
    <t xml:space="preserve">Uzlabojas </t>
  </si>
  <si>
    <t xml:space="preserve">VRAA </t>
  </si>
  <si>
    <t xml:space="preserve">PMLP </t>
  </si>
  <si>
    <t xml:space="preserve">5,5% </t>
  </si>
  <si>
    <t xml:space="preserve">NVA </t>
  </si>
  <si>
    <t xml:space="preserve">RAIM </t>
  </si>
  <si>
    <t xml:space="preserve">Ieturētā iedzīvotāju ienākuma nodokļa summa (EUR/gadā) </t>
  </si>
  <si>
    <t xml:space="preserve">VID </t>
  </si>
  <si>
    <t xml:space="preserve">Dabiskais pieaugums </t>
  </si>
  <si>
    <t xml:space="preserve">CSB </t>
  </si>
  <si>
    <t xml:space="preserve">Iedzīvotāju ilgtermiņa migrācijas saldo </t>
  </si>
  <si>
    <t xml:space="preserve">Apturēta negatīvā tendence </t>
  </si>
  <si>
    <t xml:space="preserve">Tūristu skaits </t>
  </si>
  <si>
    <t xml:space="preserve">Pašvaldības dati </t>
  </si>
  <si>
    <t xml:space="preserve">Tūristu uzturēšanās ilgums, naktis </t>
  </si>
  <si>
    <t xml:space="preserve">Vismaz 50% ar vērtējumu “labi” </t>
  </si>
  <si>
    <t xml:space="preserve">Aptauja </t>
  </si>
  <si>
    <t xml:space="preserve">Ambulatoro konsultāciju skaits Cēsu Klīnikā </t>
  </si>
  <si>
    <t xml:space="preserve">Cēsu Klīnika </t>
  </si>
  <si>
    <t xml:space="preserve">Dienas stacionāra pakalpojuma attīstība/unikālo pacientu skaits </t>
  </si>
  <si>
    <t xml:space="preserve">Ārstu skaits Cēsu Klīnikā </t>
  </si>
  <si>
    <t xml:space="preserve">Pieaug </t>
  </si>
  <si>
    <t xml:space="preserve">Ģimenes ārstu prakšu skaits </t>
  </si>
  <si>
    <t xml:space="preserve">Pabalstu skaits garantētā minimālā ienākuma līmeņa nodrošināšanai </t>
  </si>
  <si>
    <t xml:space="preserve">Samazinās </t>
  </si>
  <si>
    <t xml:space="preserve">Ir stabili/samazinās </t>
  </si>
  <si>
    <t xml:space="preserve">Sociālā atbalsta pasākumiem iztērētā summa, EUR/gadā </t>
  </si>
  <si>
    <t xml:space="preserve">Sociālais dienests </t>
  </si>
  <si>
    <t xml:space="preserve">Nav veikts </t>
  </si>
  <si>
    <t xml:space="preserve">Vismaz 50% ar vērtējumu “Labi” </t>
  </si>
  <si>
    <t xml:space="preserve">Iedzīvotāju aptauja </t>
  </si>
  <si>
    <t xml:space="preserve">Palielinās </t>
  </si>
  <si>
    <t xml:space="preserve">PMLP, RAIM </t>
  </si>
  <si>
    <t xml:space="preserve">Personu skaits, kam konstatēta atbilstība trūcīgas ģimenes statusam, t.sk. % no kopējā iedzīvotāju skaita </t>
  </si>
  <si>
    <t xml:space="preserve">RAIM, LM </t>
  </si>
  <si>
    <t xml:space="preserve">- pirmsskolas izglītības </t>
  </si>
  <si>
    <t xml:space="preserve">- vispārējās izglītības iestādes </t>
  </si>
  <si>
    <t xml:space="preserve">- profesionālās izglītības programmu realizējošās izglītības iestādēs </t>
  </si>
  <si>
    <t xml:space="preserve">Ir stabili/ palielinās </t>
  </si>
  <si>
    <t xml:space="preserve">Pašvaldības budžeta izdevumi uz vienu izglītojamo, EUR </t>
  </si>
  <si>
    <t xml:space="preserve">Paliek esošajā līmenī </t>
  </si>
  <si>
    <t xml:space="preserve">Pašvaldības Izglītības nodaļas dati </t>
  </si>
  <si>
    <t xml:space="preserve">8191 (2009.g.dati) </t>
  </si>
  <si>
    <t xml:space="preserve">CSP </t>
  </si>
  <si>
    <t xml:space="preserve">6263 (2009.g.dati) </t>
  </si>
  <si>
    <t xml:space="preserve">Noziedzīgo nodarījumu skaits uz 1000 iedzīvotājiem </t>
  </si>
  <si>
    <t xml:space="preserve">Cēsu pilsētā </t>
  </si>
  <si>
    <t xml:space="preserve">Vaives pagastā </t>
  </si>
  <si>
    <t xml:space="preserve">Ir stabils </t>
  </si>
  <si>
    <t xml:space="preserve">VZD </t>
  </si>
  <si>
    <t xml:space="preserve">Pašvaldības SIA “Vinda” </t>
  </si>
  <si>
    <t xml:space="preserve">Nav datu </t>
  </si>
  <si>
    <t xml:space="preserve">Vismaz 50% vērtējums “Labi” </t>
  </si>
  <si>
    <t xml:space="preserve">Ielu ar cieto segumu īpatsvars, % </t>
  </si>
  <si>
    <t xml:space="preserve">Komunālā nodaļa </t>
  </si>
  <si>
    <t xml:space="preserve">Ceļotāju un tūristu skaits Cēsu novadā </t>
  </si>
  <si>
    <t xml:space="preserve">CKTC </t>
  </si>
  <si>
    <t xml:space="preserve">Lasītāju skaits Cēsu Centrālajā bibliotēkā </t>
  </si>
  <si>
    <t xml:space="preserve">Cēsu Centrālās bibliotēkas dati </t>
  </si>
  <si>
    <t xml:space="preserve">Grāmatu izsniegumu skaits Cēsu Centrālajā bibliotēkā </t>
  </si>
  <si>
    <t xml:space="preserve">CKTC dati </t>
  </si>
  <si>
    <t xml:space="preserve">Muzeja krājuma apmeklētāji </t>
  </si>
  <si>
    <t xml:space="preserve">Nav dati </t>
  </si>
  <si>
    <t xml:space="preserve">Ir stabils/pieaug </t>
  </si>
  <si>
    <t xml:space="preserve">Uzņēmuma ienākuma nodokļa aprēķinātā summa, EUR </t>
  </si>
  <si>
    <t xml:space="preserve">VID, RAIM </t>
  </si>
  <si>
    <t xml:space="preserve">Uzņēmuma ienākuma nodokļa maksātāju skaits </t>
  </si>
  <si>
    <t xml:space="preserve">Iedzīvotāju ienākuma nodokļa maksātāju skaits pēc darba ņēmēja deklarētās dzīves vietas </t>
  </si>
  <si>
    <t xml:space="preserve">Ekonomiski aktīvo uzņēmumu skaits </t>
  </si>
  <si>
    <t xml:space="preserve">CSP, RAIM </t>
  </si>
  <si>
    <t xml:space="preserve">Bezdarbnieku skaits </t>
  </si>
  <si>
    <t xml:space="preserve">NVA, RAIM </t>
  </si>
  <si>
    <t xml:space="preserve">Jaundibināto uzņēmumu skaits </t>
  </si>
  <si>
    <t xml:space="preserve">UR, RAIM </t>
  </si>
  <si>
    <t xml:space="preserve">Iedzīvotāju apmierinātība ar Cēsu novada pašvaldības darbu, sniedzot atbalstu uzņēmējdarbības attīstībai, % </t>
  </si>
  <si>
    <t xml:space="preserve">Iedzīvotāju vērtējums par veselības aprūpes pakalpojumu pieejamību </t>
  </si>
  <si>
    <t xml:space="preserve">Iedzīvotāju vērtējums par sociālās palīdzības pieejamība </t>
  </si>
  <si>
    <t>Vismaz 50% ar vērtējumu "labi"</t>
  </si>
  <si>
    <t xml:space="preserve">Izglītības iestāžu audzēkņu skaits: </t>
  </si>
  <si>
    <t xml:space="preserve">Daudzdzīvokļu dzīvojamās mājas, kurās veikti energoefektivitātes pasākumi </t>
  </si>
  <si>
    <t xml:space="preserve">Dzīvojamais fonds (dzīvokļu skaits daudzdzīvokļu dzīvojamās mājās) </t>
  </si>
  <si>
    <t xml:space="preserve">Tūrisma informācijas centra apmeklētāju skaits </t>
  </si>
  <si>
    <t xml:space="preserve">Ārvalstu viesu pavadītās naktis viesnīcās un citās tūrisma mītnēs pilsētā </t>
  </si>
  <si>
    <t>Teritorijas attīstības rangs (vieta)</t>
  </si>
  <si>
    <t>Iedzīvotāju skaits novadā</t>
  </si>
  <si>
    <t>Iedzīvotāju skaits pilsētā</t>
  </si>
  <si>
    <t>Bezdarba līmenis, %</t>
  </si>
  <si>
    <t>Iedzīvotāju ienākuma nodoklis uz 1 iedzīvotāju (EUR)</t>
  </si>
  <si>
    <t>Ekonomiski aktīvās statistikas vienības</t>
  </si>
  <si>
    <t>Iedzīvotāju vērtējums par sporta pasākumu piedāvājumu</t>
  </si>
  <si>
    <t xml:space="preserve">Dzimušo skaits </t>
  </si>
  <si>
    <t>Sociālos pakalpojumus saņēmušo klientu kopējā iedzīvotāju skaitā, %</t>
  </si>
  <si>
    <t xml:space="preserve">Pašvaldības budžeta izdevumi sociālā atbalsta pasākumiem, EUR uz 1 iedzīvotāju </t>
  </si>
  <si>
    <t>Ilgstošo bezdarbnieku īpatsvars kopējo bezdarbnieku skaitā, %</t>
  </si>
  <si>
    <t>Vasaras prakses vispārizglītojošo skolu skolēniem (skolēnu skaits)</t>
  </si>
  <si>
    <t>Dabas (zaļās teritorijas), ha</t>
  </si>
  <si>
    <t xml:space="preserve">Gultas vietu skaits Cēsu apkārtnē (blakus novados) </t>
  </si>
  <si>
    <t>Gultas vietu skaits Cēsīs</t>
  </si>
  <si>
    <t>Nakšņotāju skaits Cēsu novadā un apkārtnē (Amatas, Pārgaujas, Rauna, Priekuļu un Līgatnes novados)</t>
  </si>
  <si>
    <t xml:space="preserve">Amatiermākslas kolektīvu  skaits </t>
  </si>
  <si>
    <t xml:space="preserve">Amatiermākslas dalībnieku skaits </t>
  </si>
  <si>
    <t xml:space="preserve">Ārvalstu tiešo investīciju apjoms, EUR </t>
  </si>
  <si>
    <t>Vidzemes koncertzāles Cēsis pasākumu skaits</t>
  </si>
  <si>
    <t xml:space="preserve">Vidzemes koncertzāles Cēsis apmeklētāju skaits </t>
  </si>
  <si>
    <t xml:space="preserve">Rādītāja vērtības 2014.g. </t>
  </si>
  <si>
    <t xml:space="preserve">Rādītāja vērtības 2015.g. </t>
  </si>
  <si>
    <t xml:space="preserve">Rādītāja vērtības 2016.g. </t>
  </si>
  <si>
    <t>vraa</t>
  </si>
  <si>
    <t>raim</t>
  </si>
  <si>
    <t>http://raim.gov.lv/cms/tiki-index.php?page=Datu+atlase</t>
  </si>
  <si>
    <t>Ieturētā iedzīvotāju ienākuma nodokļa summa (pēc darba ņēmēja deklarētās adreses) uz 1 iedzīvotāju (EUR, RAIM apr.)</t>
  </si>
  <si>
    <t>21,09%</t>
  </si>
  <si>
    <t>18,18%</t>
  </si>
  <si>
    <t>16,50</t>
  </si>
  <si>
    <t>20,41</t>
  </si>
  <si>
    <t>21,48</t>
  </si>
  <si>
    <t>raim, 2013.g atšķirīgs - 1461</t>
  </si>
  <si>
    <t>http://data.csb.gov.lv/pxweb/lv/Sociala/Sociala__ikgad__iedz__iedzskaits/IS0120.px/table/tableViewLayout1/?rxid=09cbdccf-2334-4466-bdf7-0051bad1decd</t>
  </si>
  <si>
    <t>44063060.01
(2009.-2014.)</t>
  </si>
  <si>
    <t>9 316 432</t>
  </si>
  <si>
    <t>9 400 836</t>
  </si>
  <si>
    <t>http://www.pmlp.gov.lv/lv/sakums/statistika/iedzivotaju-registrs/arhivs.html</t>
  </si>
  <si>
    <t>CK iesūtītie dati</t>
  </si>
  <si>
    <t>CKTC iesniegtie dati</t>
  </si>
  <si>
    <t>516 (atvērts līdz augustam)</t>
  </si>
  <si>
    <t>Cēsu Kultūras centra organizētie pasākumi / apmeklētāju skaits</t>
  </si>
  <si>
    <t>60 / 40 000</t>
  </si>
  <si>
    <t>58 / 44 135</t>
  </si>
  <si>
    <t>papildus pievienoju apmeklētāju skaitu, jo bija iesūtīts</t>
  </si>
  <si>
    <t>Izglītības nodaļas iesniegtie dati</t>
  </si>
  <si>
    <t>Komunālās nodaļas iesniegtie dati</t>
  </si>
  <si>
    <t xml:space="preserve">SIA "Vidzemes koncertzāle" dati </t>
  </si>
  <si>
    <t>Vidzemes koncertzāles iesniegtie dati</t>
  </si>
  <si>
    <t>37 koncertzāles rīkotie pasākumi; 
25 producentu rīkotie pasākumi;
12 amatiermākslas kolektīvu rīkotie pasākumi</t>
  </si>
  <si>
    <t xml:space="preserve">54 koncertzāles rīkotie pasākumi; 
56 producentu rīkotie pasākumi;
12 amatiermākslas kolektīvu rīkotie pasākumi;
743 kino seansi; 7 izstādes; </t>
  </si>
  <si>
    <t>Sociālā dienesta iesniegtie dati, pieejams arī budžeta apmērs</t>
  </si>
  <si>
    <t>http://data.csb.gov.lv/pxweb/lv/transp/transp__ikgad__turisms/TU0040.px/table/tableViewLayout1/?rxid=562c2205-ba57-4130-b63a-6991f49ab6fe</t>
  </si>
  <si>
    <t>http://www.vmnvd.gov.lv/lv/469-veselibas-aprupes-pakalpojumi/gimenes-arsti/gimenes-arsti-atbilstosi-teritorijam</t>
  </si>
  <si>
    <t>Cēsu Centrālās bibliotēkas dati +2014. g. Pārskats</t>
  </si>
  <si>
    <t>Iedzīvotāju aptauja 2016</t>
  </si>
  <si>
    <t xml:space="preserve">Iedzīvotāju apmierinātība ar pašvaldības sniegto pakalpojumu klāstu, % </t>
  </si>
  <si>
    <t xml:space="preserve">Iedzīvotāju apmierinātība ar pašvaldības sniegto komunālo pakalpojumu kvalitāti, % </t>
  </si>
  <si>
    <t>Mainīgs</t>
  </si>
  <si>
    <t>Atbilst</t>
  </si>
  <si>
    <t>Atbilst/neatbilst prognozei</t>
  </si>
  <si>
    <t>Nav salīdzināmās vērtības</t>
  </si>
  <si>
    <t>Neatbilst</t>
  </si>
  <si>
    <t>1.</t>
  </si>
  <si>
    <t xml:space="preserve">Centralizētai ūdensapgādei pievienoto deklarēto iedzīvotāju skaits (%)/
Deklarēto iedzīvotāju skaits Cēsu apkalpošanas teritorijā </t>
  </si>
  <si>
    <t xml:space="preserve">Centralizētai kanalizācijai pievienoto deklarēto iedzīvotāju skaits (%)/
Deklarēto iedzīvotāju skaits Cēsu aglomerācijā </t>
  </si>
  <si>
    <t>96,1% (16051)/16708</t>
  </si>
  <si>
    <t>94% (15631)/16621</t>
  </si>
  <si>
    <t xml:space="preserve">Par visiem VP rādītājiem </t>
  </si>
  <si>
    <t>Par 2013. gadu nesakrīt, bet 2014. ir no pmlp uz 01.01.2014.  arī par 2015. gadu ir no tā paša uz01.01.2015. arī par 2016. uz 01.01.2016.</t>
  </si>
  <si>
    <t>Ieturētā iedzīvotāju ienākuma nodokļa summa (pēc darba ņēmēja deklarētās adreses) (EUR, VID)</t>
  </si>
  <si>
    <t>http://data.csb.gov.lv/pxweb/lv/Sociala/Sociala__ikgad__iedz__iedzskaits/ISV0031.px/table/tableViewLayout1/?rxid=09cbdccf-2334-4466-bdf7-0051bad1decd</t>
  </si>
  <si>
    <t>ISVG031. IEDZĪVOTĀJU SKAITA IZMAIŅAS UN TĀS IETEKMĒJOŠIE FAKTORI NOVADOS</t>
  </si>
  <si>
    <r>
      <t>csb, bet</t>
    </r>
    <r>
      <rPr>
        <u/>
        <sz val="11"/>
        <color theme="1"/>
        <rFont val="Calibri"/>
        <family val="2"/>
        <charset val="186"/>
        <scheme val="minor"/>
      </rPr>
      <t xml:space="preserve"> 2014. gada publiskajā pārskatā 5. lpp. Ir citi dati no dzimtsarakstu nodaļas.</t>
    </r>
  </si>
  <si>
    <t>csb par 2013. gadu ir atšķirīgs, nevis -183, bet -234</t>
  </si>
  <si>
    <t>http://data.csb.gov.lv/pxweb/lv/uzreg/uzreg__ikgad__01_skaits/SR00111.px/table/tableViewLayout1/?rxid=562c2205-ba57-4130-b63a-6991f49ab6fe</t>
  </si>
  <si>
    <t>09.05.2016, nav par 2014. gadu, jo pieejams apkopojums jau par 2015. gadu.</t>
  </si>
  <si>
    <t>Pabalstu summa garantētā minimālā ienākumu līmeņa nodrošināšanai (EUR, LM)</t>
  </si>
  <si>
    <t>Pašvaldības budžeta izdevumi sociālā atbalsta pasākumiem uz 1 iedzīvotāju (EUR, RAIM apr.)</t>
  </si>
  <si>
    <t>Sociālos pakalpojumus saņēmušo klientu īpatsvars kopējā iedzīvotāju skaitā (%, RAIM apr.)</t>
  </si>
  <si>
    <t>Dzimušo skaits (cilv., PMLP)</t>
  </si>
  <si>
    <r>
      <t xml:space="preserve">raim, </t>
    </r>
    <r>
      <rPr>
        <u/>
        <sz val="11"/>
        <color theme="1"/>
        <rFont val="Calibri"/>
        <family val="2"/>
        <charset val="186"/>
        <scheme val="minor"/>
      </rPr>
      <t>bet 2014. gada publiskajā pārskatā 5. lpp. Ir citi dati no dzimtsarakstu nodaļas.</t>
    </r>
  </si>
  <si>
    <t>Personu skaits, kam konstatēta atbilstība trūcīgās ģimenes statusam, % no kopējā iedzīvotāju skaita (%, RAIM apr.)</t>
  </si>
  <si>
    <t>Personu skaits, kam konstatēta atbilstība trūcīgas ģimenes statusam (cilv., LM)</t>
  </si>
  <si>
    <t>Audzēkņu skaits pirmsskolas izglītības iestādēs (cilv., IZM)</t>
  </si>
  <si>
    <t>Audzēkņu skaits profesionālās izglītības programmu realizējošās izglītības iestādēs (cilv., IZM)</t>
  </si>
  <si>
    <t>Audzēkņu skaits vispārējās izglītības iestādēs (cilv., IZM)</t>
  </si>
  <si>
    <t>Ilgstošo bezdarbnieku īpatsvars kopējo bezdarbnieku skaitā (%, RAIM apr.)</t>
  </si>
  <si>
    <t>Pašvaldības budžeta izdevumi izglītībai uz vienu izglītojamo (EUR, RAIM apr.)</t>
  </si>
  <si>
    <t xml:space="preserve">Ģirta Beikmaņa prezentācija, </t>
  </si>
  <si>
    <t xml:space="preserve">http://www.lps.lv/uploads/docs_module/LNPAA.pdf </t>
  </si>
  <si>
    <t>http://data.csb.gov.lv/pxweb/lv/rupnbuvn/rupnbuvn__ikgad__majokli/?tablelist=true&amp;rxid=562c2205-ba57-4130-b63a-6991f49ab6fe</t>
  </si>
  <si>
    <t>Reģistrēto noziedzīgo nodarījumu skaits uz 1000 iedzīvotājiem (skaits, RAIM apr.)</t>
  </si>
  <si>
    <t>VZD</t>
  </si>
  <si>
    <t>SIA "Vinda" iesniegtie dati, mainīts rādītājs, jo šo esot iespējams izsekot</t>
  </si>
  <si>
    <t>Pašvaldības dati, CKTC</t>
  </si>
  <si>
    <t>CKTC iesniegtie dati, pašvaldības dati</t>
  </si>
  <si>
    <t>Stratēģijā (37. lpp.) norādīts, ka bāzes dati ir par 2014. g. Un tie atšķiras no 2014. g. datiem, ko iesūtījuši CKTC.</t>
  </si>
  <si>
    <t>Gultas vietu skaits neskaitot nesezonā slēgtās mītnes. Atšķirīgs no 2013. gadā iesniegtā, taču tuvāks realitātei nekā CKTC iesniegtie par 2014. un 2015. gadu.</t>
  </si>
  <si>
    <t>Gultas vietu skiats apkārtējos novados, arī nesakrīt ar CKTC iesniegto</t>
  </si>
  <si>
    <t>csp, TUG04. VIESNĪCAS UN CITAS TŪRISTU MĪTNES LATVIJAS STATISTISKAJOS REĢIONOS, REPUBLIKAS PILSĒTĀS UN NOVADOS</t>
  </si>
  <si>
    <t>Saskaitīju visus kopā, bet nav par Raunas novadu dati. Atšķirās no 2013. gada rādītāja.</t>
  </si>
  <si>
    <t>Ārvalstu tiešo investīciju ieguldījumu kopsumma (EUR, UR)</t>
  </si>
  <si>
    <t>Uzņēmuma ienākuma nodokļa aprēķinātā summa (EUR, VID)</t>
  </si>
  <si>
    <t>Uzņēmuma ienākuma nodokļa maksātāju skaits (skaits, VID)</t>
  </si>
  <si>
    <t>Iedzīvotāju ienākuma nodokļa maksātāju skaits pēc darba ņēmēja deklarētās dzīvesvietas (cilv., VID)</t>
  </si>
  <si>
    <t>Tirgus sektora ekonomiski aktīvās statistiskās vienības (skaits, CSP)</t>
  </si>
  <si>
    <t>Reģistrēto bezdarbnieku skaits (cilv., NVA)</t>
  </si>
  <si>
    <t>Reģistrēto uzņēmumu skaits (skaits, UR)</t>
  </si>
  <si>
    <t>pmlp, nesakrīt ar csb.gov.lv datiem</t>
  </si>
  <si>
    <t xml:space="preserve">http://raim.gov.lv/cms/tiki-index.php?page=Municipality </t>
  </si>
  <si>
    <t xml:space="preserve">vraa, raim rāda, ka 2013. g. bija 0.492 </t>
  </si>
  <si>
    <t>http://www.vraa.gov.lv/lv/publikacijas/attistibas_indekss/</t>
  </si>
  <si>
    <t>http://raim.gov.lv/cms/tiki-index.php?page=Datu+atlase%3A+Bezdarba+l%C4%ABmenis+%28NVA%29</t>
  </si>
  <si>
    <t>http://www.nva.gov.lv/index.php?cid=6&amp;mid=494&amp;txt=495&amp;t=stat</t>
  </si>
  <si>
    <t>2013. gada rādītājs ir no RAIM, bet pārējos saliku no NVA, jo tur bija līdz pat 2016. gadam. Attiecīgā gada janvāra rādītāji.</t>
  </si>
  <si>
    <t>x</t>
  </si>
  <si>
    <t>Nav bāzes vērtības</t>
  </si>
  <si>
    <t>Nav vērtības</t>
  </si>
  <si>
    <t>Nav veikts</t>
  </si>
  <si>
    <t>98% (15402)</t>
  </si>
  <si>
    <t>90% (14 388 )</t>
  </si>
  <si>
    <t>csb saskaitot visus kopā, tsk biedrības, valsts un pašvaldības iestādes, zemnieku saimniecības</t>
  </si>
  <si>
    <t xml:space="preserve">Rādītāja vērtības 2017.g. </t>
  </si>
  <si>
    <t>VMNVD</t>
  </si>
  <si>
    <t>(dati vēl nav pieejami 25.07.2017.)</t>
  </si>
  <si>
    <t>Nav datu</t>
  </si>
  <si>
    <t>nav datu</t>
  </si>
  <si>
    <t xml:space="preserve">Dzīvojamais fonds (mājokļu skaits kopā -individuālo māju skaits un dzīvokļu skaits) </t>
  </si>
  <si>
    <t>jājautā nodokļu inspektorei pašvalībā</t>
  </si>
  <si>
    <t xml:space="preserve">Rādītāja vērtības 2017 .g. </t>
  </si>
  <si>
    <t>Muzeja krājums tika pārcelts uz jaunām telpām, un 2016.g. nebija pieejams</t>
  </si>
  <si>
    <t>48 / 89 271 (no tiem 60 000 Cēsu Pilsētas svētkos, kas ir trīs reizes vairāk kā iepriekš)</t>
  </si>
  <si>
    <r>
      <t xml:space="preserve">Viduslaiku pils apmeklētāji </t>
    </r>
    <r>
      <rPr>
        <sz val="11"/>
        <color rgb="FFFF0000"/>
        <rFont val="Calibri"/>
        <family val="2"/>
        <charset val="186"/>
        <scheme val="minor"/>
      </rPr>
      <t>(pārdoto biļešu skaits)</t>
    </r>
  </si>
  <si>
    <r>
      <t>Jaunās pils apmeklētāju skaits</t>
    </r>
    <r>
      <rPr>
        <sz val="11"/>
        <color rgb="FFFF0000"/>
        <rFont val="Calibri"/>
        <family val="2"/>
        <charset val="186"/>
        <scheme val="minor"/>
      </rPr>
      <t xml:space="preserve"> (pārdoto biļešu skaits)</t>
    </r>
  </si>
  <si>
    <t>Pils kompleksa apmeklētāju skaits</t>
  </si>
  <si>
    <t>nav dati</t>
  </si>
  <si>
    <t>Pārdoto biļešu skaits Cēsu pils kompleksa (Viduslaiku pils un Jaunā pils, Izstāžu noams) apmeklējumam</t>
  </si>
  <si>
    <t>Nav dati</t>
  </si>
  <si>
    <t xml:space="preserve">Apvienoti kritēriji. Runājot par Pils apmeklētājiem mēs īsti nevaram sadalīt precīzi Jaunās (muzeja) un Viduslaiku pils apmeklētājos, jo ir arī kopīgās pils kompleksa biļetes.
Nebūtu korekti rakstīt, ka Jauno pili apmeklējuši tikai ap 4 tk – tas ir pārdoto biļešu skaits tikai uz Jauno pili (tas pats attiecībā uz Viduslaiku pili), bet klāt vēl nāk pils kompleksa biļešu īpašnieki un bezmaksas apmeklētāji.
Projekta pieteikumos arī lielākus ciparus viduslaiku pilij uzrādām.
Varbūt priekš Cēsu Attīstības programmas būtu vērts uzrādīt vienkārši kopējo Pils kompleksa apmelētāju skaitu. - Ceļotāju un tūristu skaitu pēc formulas, kuru lietojam iepriekš, jau 2 gadus neizmantoja, ņemot vērā tūrisma uzņēmējdarbības specifiku un to, ka uzņēmēji nevēlas nodot patiesos datus.
- TIC apmeklētāju skaita iegūšanas metodiku bijām spiesti pagājušā gadā mainīt, lai tā būtu vienāda ar to, kādu datu apkopošanai lieto LIAA Tūrisma departaments un lai dati būtu salīdzināmi. Neliekam vairs iekšā lielo pasākumu, kas iziet caur TIC, apmeklētāju skaitu. Piemēram, Muzeju nakti, Pilsētas svētkus. 
- Pie Muzeja un Viduslaiku pils apmeklētāju skaita iepriekš esam likuši biļešu pircēju skaitu. Lai dati būtu salīdzināmi. Melots nav, tikai neprecīzi formulēts nosaukums. 
 </t>
  </si>
  <si>
    <t>167 un 1135</t>
  </si>
  <si>
    <t>41203 (salīdzinot ar 2015., pilsētā pieaug, apkārtnē samazinās)</t>
  </si>
  <si>
    <t xml:space="preserve">51 koncertzāles rīkotie pasākumi; 
41 producentu rīkotie pasākumi;
11 amatiermākslas kolektīvu rīkotie pasākumi;
671 kino seanss;
14 kino gardēža seansi;
7 izstādes.  
</t>
  </si>
  <si>
    <t xml:space="preserve"> 15 (kopā ar Vaives 2 kolektīviem, kas iepriekš nebija CKTC)</t>
  </si>
  <si>
    <t> 30 469 * Cēsu Tūrisma informācijas centrs 2016.gadā mainīja informācijas pieprasītāju uzskaites kārtību, lai dati būtu iesniedzami atbilstoši LIAA Tūrisma departamenta  tūirsma datu ievākšanas metodikai.</t>
  </si>
  <si>
    <t>Komentāri</t>
  </si>
  <si>
    <t>Teritorijas attīstības indeksa vērtība samazinājusies visām pašvaldībām, jo to veidojošie indeksi kopumā pasliktinās - t.sk. Iedzīvotāju skaits, noziedzības līmenis, ienākumu, migrācijas saldo u.c.</t>
  </si>
  <si>
    <t>Iedzīvotāju skaits kopumā samazinās visā valstī, migrācijas un negatīvas demogrāfiskās tendences rezultātā</t>
  </si>
  <si>
    <t>CSB dati šādā griezumā par pašvaldībām vairs netiek publicēti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</si>
</sst>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sz val="11"/>
      <color rgb="FF000000"/>
      <name val="Wingdings 3"/>
      <family val="1"/>
      <charset val="2"/>
    </font>
    <font>
      <i/>
      <sz val="11"/>
      <color rgb="FF000000"/>
      <name val="Calibri"/>
      <family val="2"/>
      <charset val="186"/>
    </font>
    <font>
      <sz val="11"/>
      <color rgb="FF000000"/>
      <name val="Calibri"/>
      <family val="2"/>
      <charset val="186"/>
    </font>
    <font>
      <sz val="11"/>
      <color theme="1"/>
      <name val="Calibri"/>
      <family val="2"/>
      <charset val="186"/>
      <scheme val="minor"/>
    </font>
    <font>
      <u/>
      <sz val="11"/>
      <color theme="10"/>
      <name val="Calibri"/>
      <family val="2"/>
      <charset val="186"/>
      <scheme val="minor"/>
    </font>
    <font>
      <sz val="11"/>
      <name val="Calibri"/>
      <family val="2"/>
      <charset val="186"/>
      <scheme val="minor"/>
    </font>
    <font>
      <sz val="11"/>
      <color theme="1"/>
      <name val="Calibri"/>
      <family val="2"/>
      <charset val="186"/>
    </font>
    <font>
      <sz val="11"/>
      <name val="Calibri"/>
      <family val="2"/>
      <charset val="186"/>
    </font>
    <font>
      <sz val="9"/>
      <color theme="1"/>
      <name val="Verdana"/>
      <family val="2"/>
      <charset val="186"/>
    </font>
    <font>
      <u/>
      <sz val="11"/>
      <color theme="1"/>
      <name val="Calibri"/>
      <family val="2"/>
      <charset val="186"/>
      <scheme val="minor"/>
    </font>
    <font>
      <sz val="11"/>
      <color rgb="FFFF0000"/>
      <name val="Calibri"/>
      <family val="2"/>
      <charset val="186"/>
      <scheme val="minor"/>
    </font>
    <font>
      <sz val="11"/>
      <name val="Calibri"/>
      <family val="2"/>
      <charset val="1"/>
      <scheme val="minor"/>
    </font>
  </fonts>
  <fills count="7">
    <fill>
      <patternFill patternType="none"/>
    </fill>
    <fill>
      <patternFill patternType="gray125"/>
    </fill>
    <fill>
      <patternFill patternType="solid">
        <fgColor rgb="FFE5E5E5"/>
        <bgColor indexed="64"/>
      </patternFill>
    </fill>
    <fill>
      <patternFill patternType="solid">
        <fgColor rgb="FFDFDFDF"/>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s>
  <cellStyleXfs count="3">
    <xf numFmtId="0" fontId="0" fillId="0" borderId="0"/>
    <xf numFmtId="9" fontId="6" fillId="0" borderId="0" applyFont="0" applyFill="0" applyBorder="0" applyAlignment="0" applyProtection="0"/>
    <xf numFmtId="0" fontId="7" fillId="0" borderId="0" applyNumberFormat="0" applyFill="0" applyBorder="0" applyAlignment="0" applyProtection="0"/>
  </cellStyleXfs>
  <cellXfs count="136">
    <xf numFmtId="0" fontId="0" fillId="0" borderId="0" xfId="0"/>
    <xf numFmtId="0" fontId="0" fillId="0" borderId="1" xfId="0" applyBorder="1"/>
    <xf numFmtId="0" fontId="0" fillId="0" borderId="1" xfId="0" applyBorder="1" applyAlignment="1">
      <alignment horizontal="left" vertical="center"/>
    </xf>
    <xf numFmtId="0" fontId="0" fillId="0" borderId="1" xfId="0" applyBorder="1" applyAlignment="1">
      <alignment horizontal="left" vertical="center" wrapText="1"/>
    </xf>
    <xf numFmtId="3" fontId="2" fillId="0" borderId="1" xfId="0" applyNumberFormat="1" applyFont="1" applyBorder="1" applyAlignment="1">
      <alignment horizontal="left" vertical="center" wrapText="1"/>
    </xf>
    <xf numFmtId="0" fontId="2" fillId="0" borderId="3" xfId="0" applyFont="1" applyBorder="1" applyAlignment="1">
      <alignment horizontal="left" vertical="center" wrapText="1"/>
    </xf>
    <xf numFmtId="9" fontId="2" fillId="0" borderId="3" xfId="0" applyNumberFormat="1" applyFont="1" applyBorder="1" applyAlignment="1">
      <alignment horizontal="left" vertical="center" wrapText="1"/>
    </xf>
    <xf numFmtId="9" fontId="2" fillId="0" borderId="1" xfId="0" applyNumberFormat="1" applyFont="1" applyBorder="1" applyAlignment="1">
      <alignment horizontal="left" vertical="center" wrapText="1"/>
    </xf>
    <xf numFmtId="9" fontId="2" fillId="0" borderId="3" xfId="1" applyFont="1" applyBorder="1" applyAlignment="1">
      <alignment horizontal="left" vertical="center" wrapText="1"/>
    </xf>
    <xf numFmtId="0" fontId="0" fillId="0" borderId="0" xfId="0"/>
    <xf numFmtId="0" fontId="2" fillId="0" borderId="0" xfId="0" applyFont="1" applyFill="1" applyBorder="1" applyAlignment="1">
      <alignment vertical="center" wrapText="1"/>
    </xf>
    <xf numFmtId="10" fontId="2" fillId="0" borderId="3" xfId="0" applyNumberFormat="1" applyFont="1" applyBorder="1" applyAlignment="1">
      <alignment horizontal="left" vertical="center" wrapText="1"/>
    </xf>
    <xf numFmtId="0" fontId="7" fillId="0" borderId="0" xfId="2"/>
    <xf numFmtId="0" fontId="8" fillId="0" borderId="3" xfId="0" applyFont="1" applyBorder="1" applyAlignment="1">
      <alignment horizontal="left" vertical="center" wrapText="1"/>
    </xf>
    <xf numFmtId="0" fontId="1" fillId="2" borderId="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6" xfId="0" applyFont="1" applyBorder="1" applyAlignment="1">
      <alignment horizontal="left" vertical="center" wrapText="1"/>
    </xf>
    <xf numFmtId="0" fontId="4" fillId="3" borderId="1" xfId="0" applyFont="1" applyFill="1" applyBorder="1" applyAlignment="1">
      <alignment horizontal="left" vertical="center" wrapText="1"/>
    </xf>
    <xf numFmtId="9" fontId="0" fillId="0" borderId="1" xfId="1" applyFont="1" applyBorder="1" applyAlignment="1">
      <alignment horizontal="left" vertical="center"/>
    </xf>
    <xf numFmtId="0" fontId="4" fillId="3" borderId="1" xfId="0" applyFont="1" applyFill="1" applyBorder="1" applyAlignment="1">
      <alignment horizontal="left" vertical="center" wrapText="1"/>
    </xf>
    <xf numFmtId="0" fontId="0" fillId="4" borderId="1" xfId="0" applyFill="1" applyBorder="1" applyAlignment="1">
      <alignment horizontal="left" vertical="center" wrapText="1"/>
    </xf>
    <xf numFmtId="3" fontId="2" fillId="4"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49" fontId="1"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9" fillId="0" borderId="1" xfId="0" applyFont="1" applyBorder="1" applyAlignment="1">
      <alignment horizontal="left" vertical="center"/>
    </xf>
    <xf numFmtId="0" fontId="11" fillId="0" borderId="1" xfId="0" applyFont="1" applyBorder="1" applyAlignment="1">
      <alignment horizontal="left" vertical="center" wrapText="1"/>
    </xf>
    <xf numFmtId="0" fontId="1" fillId="2"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2" fillId="4" borderId="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0" fillId="4" borderId="0" xfId="0" applyFill="1" applyAlignment="1">
      <alignment wrapText="1"/>
    </xf>
    <xf numFmtId="0" fontId="0" fillId="4" borderId="1" xfId="0" applyFill="1" applyBorder="1" applyAlignment="1">
      <alignment wrapText="1"/>
    </xf>
    <xf numFmtId="0" fontId="0" fillId="4" borderId="1" xfId="0" applyFill="1" applyBorder="1"/>
    <xf numFmtId="0" fontId="0" fillId="4" borderId="1" xfId="0" applyFill="1" applyBorder="1" applyAlignment="1">
      <alignment horizontal="left" vertical="center"/>
    </xf>
    <xf numFmtId="0" fontId="7" fillId="4" borderId="1" xfId="2" applyFill="1" applyBorder="1" applyAlignment="1">
      <alignment horizontal="left" vertical="center" wrapText="1"/>
    </xf>
    <xf numFmtId="0" fontId="4" fillId="5" borderId="1" xfId="0" applyFont="1" applyFill="1" applyBorder="1" applyAlignment="1">
      <alignment horizontal="left" vertical="center" wrapText="1"/>
    </xf>
    <xf numFmtId="0" fontId="0" fillId="0" borderId="0" xfId="0" applyAlignment="1">
      <alignment horizontal="left" vertical="center"/>
    </xf>
    <xf numFmtId="0" fontId="0" fillId="4" borderId="1" xfId="0" applyFont="1" applyFill="1" applyBorder="1" applyAlignment="1">
      <alignment horizontal="left" vertical="center" wrapText="1"/>
    </xf>
    <xf numFmtId="0" fontId="0" fillId="4" borderId="1" xfId="0" applyFont="1" applyFill="1" applyBorder="1" applyAlignment="1">
      <alignment horizontal="left" vertical="center"/>
    </xf>
    <xf numFmtId="0" fontId="0" fillId="4" borderId="0" xfId="0" applyFill="1" applyAlignment="1">
      <alignment horizontal="left" vertical="center" wrapText="1"/>
    </xf>
    <xf numFmtId="0" fontId="0" fillId="5" borderId="1" xfId="0" applyFill="1" applyBorder="1" applyAlignment="1">
      <alignment horizontal="left" vertical="center"/>
    </xf>
    <xf numFmtId="14" fontId="0" fillId="4" borderId="0" xfId="0" applyNumberFormat="1" applyFill="1" applyAlignment="1">
      <alignment horizontal="left" vertical="center" wrapText="1"/>
    </xf>
    <xf numFmtId="0" fontId="0" fillId="4" borderId="0" xfId="0" applyFill="1" applyAlignment="1">
      <alignment vertical="center"/>
    </xf>
    <xf numFmtId="0" fontId="4" fillId="5" borderId="6" xfId="0" applyFont="1" applyFill="1" applyBorder="1" applyAlignment="1">
      <alignment horizontal="left" vertical="center" wrapText="1"/>
    </xf>
    <xf numFmtId="0" fontId="0" fillId="0" borderId="0" xfId="0" applyFill="1"/>
    <xf numFmtId="0" fontId="0" fillId="4" borderId="6" xfId="0" applyFill="1" applyBorder="1" applyAlignment="1">
      <alignment horizontal="left" vertical="center"/>
    </xf>
    <xf numFmtId="0" fontId="0"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7" fillId="0" borderId="1" xfId="2"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left" vertical="center"/>
    </xf>
    <xf numFmtId="0" fontId="8" fillId="0" borderId="5" xfId="0" applyFont="1" applyBorder="1" applyAlignment="1">
      <alignment horizontal="center" vertical="center"/>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wrapText="1"/>
    </xf>
    <xf numFmtId="10" fontId="0" fillId="6" borderId="1" xfId="0" applyNumberFormat="1" applyFill="1" applyBorder="1" applyAlignment="1">
      <alignment horizontal="left" vertical="center"/>
    </xf>
    <xf numFmtId="0" fontId="2" fillId="6" borderId="3" xfId="0" applyFont="1" applyFill="1" applyBorder="1" applyAlignment="1">
      <alignment horizontal="left" vertical="center" wrapText="1"/>
    </xf>
    <xf numFmtId="0" fontId="0" fillId="6" borderId="1" xfId="0" applyFill="1" applyBorder="1" applyAlignment="1">
      <alignment horizontal="left" vertical="center"/>
    </xf>
    <xf numFmtId="0" fontId="2" fillId="6"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8" fillId="6" borderId="1" xfId="0" applyFont="1" applyFill="1" applyBorder="1" applyAlignment="1">
      <alignment horizontal="left" vertical="center"/>
    </xf>
    <xf numFmtId="3" fontId="0" fillId="6" borderId="1" xfId="0" applyNumberFormat="1" applyFill="1" applyBorder="1" applyAlignment="1">
      <alignment horizontal="left" vertical="center"/>
    </xf>
    <xf numFmtId="3" fontId="2" fillId="6" borderId="1" xfId="0" applyNumberFormat="1" applyFont="1" applyFill="1" applyBorder="1" applyAlignment="1">
      <alignment horizontal="left" vertical="center" wrapText="1"/>
    </xf>
    <xf numFmtId="0" fontId="0" fillId="6" borderId="6" xfId="0" applyFill="1" applyBorder="1" applyAlignment="1">
      <alignment horizontal="left" vertical="center"/>
    </xf>
    <xf numFmtId="0" fontId="0" fillId="6" borderId="2" xfId="0" applyFill="1" applyBorder="1" applyAlignment="1">
      <alignment horizontal="left" vertical="center"/>
    </xf>
    <xf numFmtId="3" fontId="0" fillId="6" borderId="1" xfId="0" applyNumberFormat="1" applyFill="1" applyBorder="1" applyAlignment="1">
      <alignment horizontal="left" vertical="center" wrapText="1"/>
    </xf>
    <xf numFmtId="1" fontId="2" fillId="6" borderId="1" xfId="0" applyNumberFormat="1" applyFont="1" applyFill="1" applyBorder="1" applyAlignment="1">
      <alignment horizontal="left" vertical="center" wrapText="1"/>
    </xf>
    <xf numFmtId="9" fontId="0" fillId="6" borderId="1" xfId="1" applyFont="1" applyFill="1" applyBorder="1" applyAlignment="1">
      <alignment horizontal="left" vertical="center"/>
    </xf>
    <xf numFmtId="0" fontId="2" fillId="6" borderId="6" xfId="0" applyFont="1" applyFill="1" applyBorder="1" applyAlignment="1">
      <alignment horizontal="left" vertical="center" wrapText="1"/>
    </xf>
    <xf numFmtId="164" fontId="0" fillId="6" borderId="1" xfId="0" applyNumberFormat="1" applyFont="1" applyFill="1" applyBorder="1" applyAlignment="1">
      <alignment horizontal="left" vertical="center"/>
    </xf>
    <xf numFmtId="10" fontId="2" fillId="6" borderId="1" xfId="1" applyNumberFormat="1" applyFont="1" applyFill="1" applyBorder="1" applyAlignment="1">
      <alignment horizontal="left" vertical="center" wrapText="1"/>
    </xf>
    <xf numFmtId="0" fontId="3" fillId="6"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9" fillId="6" borderId="1" xfId="0" applyFont="1" applyFill="1" applyBorder="1" applyAlignment="1">
      <alignment horizontal="left" vertical="center"/>
    </xf>
    <xf numFmtId="9" fontId="9" fillId="6" borderId="1" xfId="1" applyFont="1" applyFill="1" applyBorder="1" applyAlignment="1">
      <alignment horizontal="left" vertical="center"/>
    </xf>
    <xf numFmtId="0" fontId="9" fillId="6" borderId="1" xfId="0" applyFont="1" applyFill="1" applyBorder="1" applyAlignment="1">
      <alignment horizontal="left" vertical="center" wrapText="1"/>
    </xf>
    <xf numFmtId="1" fontId="9" fillId="6" borderId="1" xfId="0" applyNumberFormat="1" applyFont="1" applyFill="1" applyBorder="1" applyAlignment="1">
      <alignment horizontal="left" vertical="center"/>
    </xf>
    <xf numFmtId="10" fontId="9" fillId="6" borderId="1" xfId="1" applyNumberFormat="1" applyFont="1" applyFill="1" applyBorder="1" applyAlignment="1">
      <alignment horizontal="left" vertical="center"/>
    </xf>
    <xf numFmtId="10" fontId="9" fillId="6" borderId="1" xfId="0" applyNumberFormat="1" applyFont="1" applyFill="1" applyBorder="1" applyAlignment="1">
      <alignment horizontal="left" vertical="center"/>
    </xf>
    <xf numFmtId="0" fontId="9" fillId="6" borderId="6" xfId="0" applyFont="1" applyFill="1" applyBorder="1" applyAlignment="1">
      <alignment horizontal="left" vertical="center"/>
    </xf>
    <xf numFmtId="10" fontId="9" fillId="6" borderId="2" xfId="0" applyNumberFormat="1" applyFont="1" applyFill="1" applyBorder="1" applyAlignment="1">
      <alignment horizontal="left" vertical="center"/>
    </xf>
    <xf numFmtId="0" fontId="5" fillId="6" borderId="1" xfId="0" applyFont="1" applyFill="1" applyBorder="1" applyAlignment="1">
      <alignment horizontal="left" vertical="center" wrapText="1"/>
    </xf>
    <xf numFmtId="10" fontId="5" fillId="6" borderId="1" xfId="1" applyNumberFormat="1" applyFont="1" applyFill="1" applyBorder="1" applyAlignment="1">
      <alignment horizontal="left" vertical="center" wrapText="1"/>
    </xf>
    <xf numFmtId="0" fontId="4" fillId="6" borderId="6" xfId="0" applyFont="1" applyFill="1" applyBorder="1" applyAlignment="1">
      <alignment horizontal="left" vertical="center" wrapText="1"/>
    </xf>
    <xf numFmtId="0" fontId="8" fillId="0" borderId="1" xfId="0" applyFont="1" applyFill="1" applyBorder="1" applyAlignment="1">
      <alignment horizontal="left" vertical="center"/>
    </xf>
    <xf numFmtId="0" fontId="14" fillId="6" borderId="8" xfId="0" applyFont="1" applyFill="1" applyBorder="1" applyAlignment="1">
      <alignment wrapText="1"/>
    </xf>
    <xf numFmtId="0" fontId="9" fillId="0" borderId="1"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6" xfId="0" applyFont="1" applyFill="1" applyBorder="1" applyAlignment="1">
      <alignment horizontal="center" vertical="center" wrapText="1"/>
    </xf>
    <xf numFmtId="0" fontId="2" fillId="6" borderId="2" xfId="0"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2" xfId="0" applyFont="1" applyFill="1" applyBorder="1" applyAlignment="1">
      <alignment horizontal="left" vertical="center" wrapText="1"/>
    </xf>
    <xf numFmtId="0" fontId="0" fillId="0" borderId="1" xfId="0" applyBorder="1" applyAlignment="1">
      <alignment horizontal="center" wrapText="1"/>
    </xf>
    <xf numFmtId="0" fontId="4" fillId="3" borderId="6" xfId="0" applyFont="1" applyFill="1" applyBorder="1" applyAlignment="1">
      <alignment horizontal="left" vertical="center" wrapText="1"/>
    </xf>
    <xf numFmtId="0" fontId="4" fillId="3" borderId="2" xfId="0" applyFont="1" applyFill="1" applyBorder="1" applyAlignment="1">
      <alignment horizontal="left" vertical="center" wrapText="1"/>
    </xf>
    <xf numFmtId="0" fontId="9" fillId="6" borderId="6" xfId="0" applyFont="1" applyFill="1" applyBorder="1" applyAlignment="1">
      <alignment horizontal="left" vertical="center"/>
    </xf>
    <xf numFmtId="0" fontId="9" fillId="6" borderId="2" xfId="0" applyFont="1" applyFill="1" applyBorder="1" applyAlignment="1">
      <alignment horizontal="left" vertical="center"/>
    </xf>
    <xf numFmtId="0" fontId="9" fillId="6" borderId="6" xfId="0" applyFont="1" applyFill="1" applyBorder="1" applyAlignment="1">
      <alignment horizontal="left" vertical="center" wrapText="1"/>
    </xf>
    <xf numFmtId="0" fontId="9" fillId="6" borderId="2" xfId="0" applyFont="1" applyFill="1" applyBorder="1" applyAlignment="1">
      <alignment horizontal="left" vertical="center" wrapText="1"/>
    </xf>
    <xf numFmtId="0" fontId="4" fillId="3" borderId="7"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0" xfId="0" applyAlignment="1">
      <alignment horizontal="center" vertical="top" wrapText="1"/>
    </xf>
    <xf numFmtId="0" fontId="0" fillId="6" borderId="6" xfId="0" applyFill="1" applyBorder="1" applyAlignment="1">
      <alignment horizontal="left" vertical="center"/>
    </xf>
    <xf numFmtId="0" fontId="0" fillId="6" borderId="2" xfId="0" applyFill="1" applyBorder="1" applyAlignment="1">
      <alignment horizontal="left"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4" borderId="1" xfId="2" applyFont="1" applyFill="1" applyBorder="1" applyAlignment="1">
      <alignment horizontal="left" vertical="center" wrapText="1"/>
    </xf>
    <xf numFmtId="0" fontId="0"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0" fillId="4" borderId="6" xfId="0" applyFill="1" applyBorder="1" applyAlignment="1">
      <alignment horizontal="left" vertical="center" wrapText="1"/>
    </xf>
    <xf numFmtId="0" fontId="0" fillId="4" borderId="2" xfId="0" applyFill="1" applyBorder="1" applyAlignment="1">
      <alignment horizontal="left" vertical="center" wrapText="1"/>
    </xf>
    <xf numFmtId="0" fontId="0" fillId="4" borderId="1" xfId="0" applyFill="1" applyBorder="1" applyAlignment="1">
      <alignment horizontal="left" vertical="center" wrapText="1"/>
    </xf>
    <xf numFmtId="0" fontId="7" fillId="0" borderId="1" xfId="2" applyBorder="1" applyAlignment="1">
      <alignment horizontal="left" vertical="center" wrapText="1"/>
    </xf>
    <xf numFmtId="0" fontId="0" fillId="0" borderId="1" xfId="0" applyBorder="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lv-LV"/>
              <a:t>Kopējie</a:t>
            </a:r>
            <a:r>
              <a:rPr lang="lv-LV" baseline="0"/>
              <a:t> rezultatīvie rādītaji</a:t>
            </a:r>
            <a:endParaRPr lang="lv-LV"/>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Kopējie!$H$15:$H$17</c:f>
              <c:strCache>
                <c:ptCount val="3"/>
                <c:pt idx="0">
                  <c:v>Atbilst</c:v>
                </c:pt>
                <c:pt idx="1">
                  <c:v>Neatbilst</c:v>
                </c:pt>
                <c:pt idx="2">
                  <c:v>Mainīgs</c:v>
                </c:pt>
              </c:strCache>
            </c:strRef>
          </c:cat>
          <c:val>
            <c:numRef>
              <c:f>Kopējie!$I$15:$I$17</c:f>
              <c:numCache>
                <c:formatCode>General</c:formatCode>
                <c:ptCount val="3"/>
                <c:pt idx="0">
                  <c:v>5</c:v>
                </c:pt>
                <c:pt idx="1">
                  <c:v>3</c:v>
                </c:pt>
                <c:pt idx="2">
                  <c:v>2</c:v>
                </c:pt>
              </c:numCache>
            </c:numRef>
          </c:val>
          <c:extLst xmlns:c16r2="http://schemas.microsoft.com/office/drawing/2015/06/chart">
            <c:ext xmlns:c16="http://schemas.microsoft.com/office/drawing/2014/chart" uri="{C3380CC4-5D6E-409C-BE32-E72D297353CC}">
              <c16:uniqueId val="{00000000-3C36-4842-A76D-099920FF8859}"/>
            </c:ext>
          </c:extLst>
        </c:ser>
        <c:dLbls>
          <c:showLegendKey val="0"/>
          <c:showVal val="0"/>
          <c:showCatName val="0"/>
          <c:showSerName val="0"/>
          <c:showPercent val="1"/>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lv-LV"/>
              <a:t>Visi</a:t>
            </a:r>
            <a:r>
              <a:rPr lang="lv-LV" baseline="0"/>
              <a:t> VP rādītāji</a:t>
            </a:r>
            <a:endParaRPr lang="lv-LV"/>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Kopējie!$B$22:$B$24</c:f>
              <c:strCache>
                <c:ptCount val="3"/>
                <c:pt idx="0">
                  <c:v>Atbilst</c:v>
                </c:pt>
                <c:pt idx="1">
                  <c:v>Neatbilst</c:v>
                </c:pt>
                <c:pt idx="2">
                  <c:v>Mainīgs</c:v>
                </c:pt>
              </c:strCache>
            </c:strRef>
          </c:cat>
          <c:val>
            <c:numRef>
              <c:f>Kopējie!$C$22:$C$24</c:f>
              <c:numCache>
                <c:formatCode>General</c:formatCode>
                <c:ptCount val="3"/>
                <c:pt idx="0">
                  <c:v>23</c:v>
                </c:pt>
                <c:pt idx="1">
                  <c:v>11</c:v>
                </c:pt>
                <c:pt idx="2">
                  <c:v>12</c:v>
                </c:pt>
              </c:numCache>
            </c:numRef>
          </c:val>
          <c:extLst xmlns:c16r2="http://schemas.microsoft.com/office/drawing/2015/06/chart">
            <c:ext xmlns:c16="http://schemas.microsoft.com/office/drawing/2014/chart" uri="{C3380CC4-5D6E-409C-BE32-E72D297353CC}">
              <c16:uniqueId val="{00000000-D52C-490C-9DE2-4BD882EC9E62}"/>
            </c:ext>
          </c:extLst>
        </c:ser>
        <c:dLbls>
          <c:showLegendKey val="0"/>
          <c:showVal val="0"/>
          <c:showCatName val="0"/>
          <c:showSerName val="0"/>
          <c:showPercent val="1"/>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a:t>Atbilstība</a:t>
            </a:r>
            <a:r>
              <a:rPr lang="lv-LV" baseline="0"/>
              <a:t> prognozei</a:t>
            </a:r>
            <a:endParaRPr lang="lv-LV"/>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'VP1'!$I$18:$I$20</c:f>
              <c:strCache>
                <c:ptCount val="3"/>
                <c:pt idx="0">
                  <c:v>Atbilst</c:v>
                </c:pt>
                <c:pt idx="1">
                  <c:v>Neatbilst</c:v>
                </c:pt>
                <c:pt idx="2">
                  <c:v>Mainīgs</c:v>
                </c:pt>
              </c:strCache>
            </c:strRef>
          </c:cat>
          <c:val>
            <c:numRef>
              <c:f>'VP1'!$J$18:$J$20</c:f>
              <c:numCache>
                <c:formatCode>General</c:formatCode>
                <c:ptCount val="3"/>
                <c:pt idx="0">
                  <c:v>8</c:v>
                </c:pt>
                <c:pt idx="1">
                  <c:v>1</c:v>
                </c:pt>
                <c:pt idx="2">
                  <c:v>4</c:v>
                </c:pt>
              </c:numCache>
            </c:numRef>
          </c:val>
          <c:extLst xmlns:c16r2="http://schemas.microsoft.com/office/drawing/2015/06/chart">
            <c:ext xmlns:c16="http://schemas.microsoft.com/office/drawing/2014/chart" uri="{C3380CC4-5D6E-409C-BE32-E72D297353CC}">
              <c16:uniqueId val="{00000000-A1A4-4A02-B8AF-F1A31BEB6C9C}"/>
            </c:ext>
          </c:extLst>
        </c:ser>
        <c:dLbls>
          <c:showLegendKey val="0"/>
          <c:showVal val="0"/>
          <c:showCatName val="0"/>
          <c:showSerName val="0"/>
          <c:showPercent val="1"/>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a:t>Atbilstība</a:t>
            </a:r>
            <a:r>
              <a:rPr lang="lv-LV" baseline="0"/>
              <a:t> prognozei</a:t>
            </a:r>
            <a:endParaRPr lang="lv-LV"/>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'VP2'!$H$11:$H$13</c:f>
              <c:strCache>
                <c:ptCount val="3"/>
                <c:pt idx="0">
                  <c:v>Atbilst</c:v>
                </c:pt>
                <c:pt idx="1">
                  <c:v>Neatbilst</c:v>
                </c:pt>
                <c:pt idx="2">
                  <c:v>Mainīgs</c:v>
                </c:pt>
              </c:strCache>
            </c:strRef>
          </c:cat>
          <c:val>
            <c:numRef>
              <c:f>'VP2'!$I$11:$I$13</c:f>
              <c:numCache>
                <c:formatCode>General</c:formatCode>
                <c:ptCount val="3"/>
                <c:pt idx="0">
                  <c:v>3</c:v>
                </c:pt>
                <c:pt idx="1">
                  <c:v>1</c:v>
                </c:pt>
                <c:pt idx="2">
                  <c:v>0</c:v>
                </c:pt>
              </c:numCache>
            </c:numRef>
          </c:val>
          <c:extLst xmlns:c16r2="http://schemas.microsoft.com/office/drawing/2015/06/chart">
            <c:ext xmlns:c16="http://schemas.microsoft.com/office/drawing/2014/chart" uri="{C3380CC4-5D6E-409C-BE32-E72D297353CC}">
              <c16:uniqueId val="{00000000-9BE5-41E6-837C-6455625F3DDF}"/>
            </c:ext>
          </c:extLst>
        </c:ser>
        <c:dLbls>
          <c:showLegendKey val="0"/>
          <c:showVal val="0"/>
          <c:showCatName val="0"/>
          <c:showSerName val="0"/>
          <c:showPercent val="1"/>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a:t>Atbilstība</a:t>
            </a:r>
            <a:r>
              <a:rPr lang="lv-LV" baseline="0"/>
              <a:t> prognozei</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'VP3'!$I$16:$I$18</c:f>
              <c:strCache>
                <c:ptCount val="3"/>
                <c:pt idx="0">
                  <c:v>Atbilst</c:v>
                </c:pt>
                <c:pt idx="1">
                  <c:v>Neatbilst</c:v>
                </c:pt>
                <c:pt idx="2">
                  <c:v>Mainīgs</c:v>
                </c:pt>
              </c:strCache>
            </c:strRef>
          </c:cat>
          <c:val>
            <c:numRef>
              <c:f>'VP3'!$J$16:$J$18</c:f>
              <c:numCache>
                <c:formatCode>General</c:formatCode>
                <c:ptCount val="3"/>
                <c:pt idx="0">
                  <c:v>4</c:v>
                </c:pt>
                <c:pt idx="1">
                  <c:v>4</c:v>
                </c:pt>
                <c:pt idx="2">
                  <c:v>0</c:v>
                </c:pt>
              </c:numCache>
            </c:numRef>
          </c:val>
          <c:extLst xmlns:c16r2="http://schemas.microsoft.com/office/drawing/2015/06/chart">
            <c:ext xmlns:c16="http://schemas.microsoft.com/office/drawing/2014/chart" uri="{C3380CC4-5D6E-409C-BE32-E72D297353CC}">
              <c16:uniqueId val="{00000000-B606-4384-AB32-657A857DCB14}"/>
            </c:ext>
          </c:extLst>
        </c:ser>
        <c:dLbls>
          <c:showLegendKey val="0"/>
          <c:showVal val="0"/>
          <c:showCatName val="0"/>
          <c:showSerName val="0"/>
          <c:showPercent val="1"/>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800" b="1" i="0" baseline="0">
                <a:effectLst/>
              </a:rPr>
              <a:t>Atbilstība prognozei</a:t>
            </a:r>
            <a:endParaRPr lang="lv-LV">
              <a:effectLst/>
            </a:endParaRP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'VP4'!$I$21:$I$23</c:f>
              <c:strCache>
                <c:ptCount val="3"/>
                <c:pt idx="0">
                  <c:v>Atbilst</c:v>
                </c:pt>
                <c:pt idx="1">
                  <c:v>Neatbilst</c:v>
                </c:pt>
                <c:pt idx="2">
                  <c:v>Mainīgs</c:v>
                </c:pt>
              </c:strCache>
            </c:strRef>
          </c:cat>
          <c:val>
            <c:numRef>
              <c:f>'VP4'!$J$21:$J$23</c:f>
              <c:numCache>
                <c:formatCode>General</c:formatCode>
                <c:ptCount val="3"/>
                <c:pt idx="0">
                  <c:v>4</c:v>
                </c:pt>
                <c:pt idx="1">
                  <c:v>3</c:v>
                </c:pt>
                <c:pt idx="2">
                  <c:v>6</c:v>
                </c:pt>
              </c:numCache>
            </c:numRef>
          </c:val>
          <c:extLst xmlns:c16r2="http://schemas.microsoft.com/office/drawing/2015/06/chart">
            <c:ext xmlns:c16="http://schemas.microsoft.com/office/drawing/2014/chart" uri="{C3380CC4-5D6E-409C-BE32-E72D297353CC}">
              <c16:uniqueId val="{00000000-2E70-4936-9D57-7EBE51568118}"/>
            </c:ext>
          </c:extLst>
        </c:ser>
        <c:dLbls>
          <c:showLegendKey val="0"/>
          <c:showVal val="0"/>
          <c:showCatName val="0"/>
          <c:showSerName val="0"/>
          <c:showPercent val="1"/>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800" b="1" i="0" baseline="0">
                <a:effectLst/>
              </a:rPr>
              <a:t>Atbilstība prognozei</a:t>
            </a:r>
            <a:endParaRPr lang="lv-LV">
              <a:effectLst/>
            </a:endParaRP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'VP5'!$I$12:$I$14</c:f>
              <c:strCache>
                <c:ptCount val="3"/>
                <c:pt idx="0">
                  <c:v>Atbilst</c:v>
                </c:pt>
                <c:pt idx="1">
                  <c:v>Neatbilst</c:v>
                </c:pt>
                <c:pt idx="2">
                  <c:v>Mainīgs</c:v>
                </c:pt>
              </c:strCache>
            </c:strRef>
          </c:cat>
          <c:val>
            <c:numRef>
              <c:f>'VP5'!$J$12:$J$14</c:f>
              <c:numCache>
                <c:formatCode>General</c:formatCode>
                <c:ptCount val="3"/>
                <c:pt idx="0">
                  <c:v>4</c:v>
                </c:pt>
                <c:pt idx="1">
                  <c:v>2</c:v>
                </c:pt>
                <c:pt idx="2">
                  <c:v>2</c:v>
                </c:pt>
              </c:numCache>
            </c:numRef>
          </c:val>
          <c:extLst xmlns:c16r2="http://schemas.microsoft.com/office/drawing/2015/06/chart">
            <c:ext xmlns:c16="http://schemas.microsoft.com/office/drawing/2014/chart" uri="{C3380CC4-5D6E-409C-BE32-E72D297353CC}">
              <c16:uniqueId val="{00000000-4757-4620-80D1-F45468EC1A0B}"/>
            </c:ext>
          </c:extLst>
        </c:ser>
        <c:dLbls>
          <c:showLegendKey val="0"/>
          <c:showVal val="0"/>
          <c:showCatName val="0"/>
          <c:showSerName val="0"/>
          <c:showPercent val="1"/>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9</xdr:col>
      <xdr:colOff>414618</xdr:colOff>
      <xdr:row>13</xdr:row>
      <xdr:rowOff>152400</xdr:rowOff>
    </xdr:from>
    <xdr:to>
      <xdr:col>17</xdr:col>
      <xdr:colOff>145677</xdr:colOff>
      <xdr:row>28</xdr:row>
      <xdr:rowOff>38100</xdr:rowOff>
    </xdr:to>
    <xdr:graphicFrame macro="">
      <xdr:nvGraphicFramePr>
        <xdr:cNvPr id="2" name="Chart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358588</xdr:colOff>
      <xdr:row>21</xdr:row>
      <xdr:rowOff>17929</xdr:rowOff>
    </xdr:from>
    <xdr:to>
      <xdr:col>8</xdr:col>
      <xdr:colOff>840441</xdr:colOff>
      <xdr:row>35</xdr:row>
      <xdr:rowOff>94129</xdr:rowOff>
    </xdr:to>
    <xdr:graphicFrame macro="">
      <xdr:nvGraphicFramePr>
        <xdr:cNvPr id="3" name="Chart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1837765</xdr:colOff>
      <xdr:row>17</xdr:row>
      <xdr:rowOff>6723</xdr:rowOff>
    </xdr:from>
    <xdr:to>
      <xdr:col>7</xdr:col>
      <xdr:colOff>773206</xdr:colOff>
      <xdr:row>31</xdr:row>
      <xdr:rowOff>82923</xdr:rowOff>
    </xdr:to>
    <xdr:graphicFrame macro="">
      <xdr:nvGraphicFramePr>
        <xdr:cNvPr id="2" name="Chart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1568824</xdr:colOff>
      <xdr:row>9</xdr:row>
      <xdr:rowOff>141195</xdr:rowOff>
    </xdr:from>
    <xdr:to>
      <xdr:col>6</xdr:col>
      <xdr:colOff>605118</xdr:colOff>
      <xdr:row>24</xdr:row>
      <xdr:rowOff>26895</xdr:rowOff>
    </xdr:to>
    <xdr:graphicFrame macro="">
      <xdr:nvGraphicFramePr>
        <xdr:cNvPr id="2" name="Chart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179296</xdr:colOff>
      <xdr:row>14</xdr:row>
      <xdr:rowOff>163606</xdr:rowOff>
    </xdr:from>
    <xdr:to>
      <xdr:col>7</xdr:col>
      <xdr:colOff>705972</xdr:colOff>
      <xdr:row>29</xdr:row>
      <xdr:rowOff>49306</xdr:rowOff>
    </xdr:to>
    <xdr:graphicFrame macro="">
      <xdr:nvGraphicFramePr>
        <xdr:cNvPr id="2" name="Chart 1">
          <a:extLst>
            <a:ext uri="{FF2B5EF4-FFF2-40B4-BE49-F238E27FC236}">
              <a16:creationId xmlns:a16="http://schemas.microsoft.com/office/drawing/2014/main" xmlns=""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1490383</xdr:colOff>
      <xdr:row>20</xdr:row>
      <xdr:rowOff>56029</xdr:rowOff>
    </xdr:from>
    <xdr:to>
      <xdr:col>6</xdr:col>
      <xdr:colOff>347382</xdr:colOff>
      <xdr:row>34</xdr:row>
      <xdr:rowOff>49305</xdr:rowOff>
    </xdr:to>
    <xdr:graphicFrame macro="">
      <xdr:nvGraphicFramePr>
        <xdr:cNvPr id="2" name="Chart 1">
          <a:extLst>
            <a:ext uri="{FF2B5EF4-FFF2-40B4-BE49-F238E27FC236}">
              <a16:creationId xmlns:a16="http://schemas.microsoft.com/office/drawing/2014/main" xmlns=""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2151528</xdr:colOff>
      <xdr:row>11</xdr:row>
      <xdr:rowOff>17929</xdr:rowOff>
    </xdr:from>
    <xdr:to>
      <xdr:col>7</xdr:col>
      <xdr:colOff>526676</xdr:colOff>
      <xdr:row>25</xdr:row>
      <xdr:rowOff>94129</xdr:rowOff>
    </xdr:to>
    <xdr:graphicFrame macro="">
      <xdr:nvGraphicFramePr>
        <xdr:cNvPr id="2" name="Chart 1">
          <a:extLst>
            <a:ext uri="{FF2B5EF4-FFF2-40B4-BE49-F238E27FC236}">
              <a16:creationId xmlns:a16="http://schemas.microsoft.com/office/drawing/2014/main" xmlns=""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raim.gov.lv/cms/tiki-index.php?page=Municipality" TargetMode="External"/><Relationship Id="rId13" Type="http://schemas.openxmlformats.org/officeDocument/2006/relationships/printerSettings" Target="../printerSettings/printerSettings7.bin"/><Relationship Id="rId3" Type="http://schemas.openxmlformats.org/officeDocument/2006/relationships/hyperlink" Target="http://data.csb.gov.lv/pxweb/lv/Sociala/Sociala__ikgad__iedz__iedzskaits/IS0120.px/table/tableViewLayout1/?rxid=09cbdccf-2334-4466-bdf7-0051bad1decd" TargetMode="External"/><Relationship Id="rId7" Type="http://schemas.openxmlformats.org/officeDocument/2006/relationships/hyperlink" Target="http://data.csb.gov.lv/pxweb/lv/uzreg/uzreg__ikgad__01_skaits/SR00111.px/table/tableViewLayout1/?rxid=562c2205-ba57-4130-b63a-6991f49ab6fe" TargetMode="External"/><Relationship Id="rId12" Type="http://schemas.openxmlformats.org/officeDocument/2006/relationships/hyperlink" Target="http://www.vraa.gov.lv/lv/publikacijas/attistibas_indekss/" TargetMode="External"/><Relationship Id="rId2" Type="http://schemas.openxmlformats.org/officeDocument/2006/relationships/hyperlink" Target="http://raim.gov.lv/cms/tiki-index.php?page=Datu+atlase" TargetMode="External"/><Relationship Id="rId1" Type="http://schemas.openxmlformats.org/officeDocument/2006/relationships/hyperlink" Target="http://www.vmnvd.gov.lv/lv/469-veselibas-aprupes-pakalpojumi/gimenes-arsti/gimenes-arsti-atbilstosi-teritorijam" TargetMode="External"/><Relationship Id="rId6" Type="http://schemas.openxmlformats.org/officeDocument/2006/relationships/hyperlink" Target="http://data.csb.gov.lv/pxweb/lv/Sociala/Sociala__ikgad__iedz__iedzskaits/ISV0031.px/table/tableViewLayout1/?rxid=09cbdccf-2334-4466-bdf7-0051bad1decd" TargetMode="External"/><Relationship Id="rId11" Type="http://schemas.openxmlformats.org/officeDocument/2006/relationships/hyperlink" Target="http://www.vraa.gov.lv/lv/publikacijas/attistibas_indekss/" TargetMode="External"/><Relationship Id="rId5" Type="http://schemas.openxmlformats.org/officeDocument/2006/relationships/hyperlink" Target="http://data.csb.gov.lv/pxweb/lv/Sociala/Sociala__ikgad__iedz__iedzskaits/ISV0031.px/table/tableViewLayout1/?rxid=09cbdccf-2334-4466-bdf7-0051bad1decd" TargetMode="External"/><Relationship Id="rId10" Type="http://schemas.openxmlformats.org/officeDocument/2006/relationships/hyperlink" Target="http://data.csb.gov.lv/pxweb/lv/rupnbuvn/rupnbuvn__ikgad__majokli/?tablelist=true&amp;rxid=562c2205-ba57-4130-b63a-6991f49ab6fe" TargetMode="External"/><Relationship Id="rId4" Type="http://schemas.openxmlformats.org/officeDocument/2006/relationships/hyperlink" Target="http://www.pmlp.gov.lv/lv/sakums/statistika/iedzivotaju-registrs/arhivs.html" TargetMode="External"/><Relationship Id="rId9" Type="http://schemas.openxmlformats.org/officeDocument/2006/relationships/hyperlink" Target="http://www.nva.gov.lv/index.php?cid=6&amp;mid=494&amp;txt=495&amp;t=st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E10" zoomScale="85" zoomScaleNormal="85" workbookViewId="0">
      <selection activeCell="N1" sqref="N1"/>
    </sheetView>
  </sheetViews>
  <sheetFormatPr defaultRowHeight="15" x14ac:dyDescent="0.25"/>
  <cols>
    <col min="1" max="1" width="4.5703125" customWidth="1"/>
    <col min="2" max="2" width="29.7109375" customWidth="1"/>
    <col min="3" max="3" width="14.140625" bestFit="1" customWidth="1"/>
    <col min="4" max="4" width="11.28515625" customWidth="1"/>
    <col min="5" max="5" width="10.5703125" customWidth="1"/>
    <col min="6" max="6" width="19" customWidth="1"/>
    <col min="7" max="7" width="15.42578125" customWidth="1"/>
    <col min="8" max="8" width="13.140625" customWidth="1"/>
    <col min="9" max="9" width="14.5703125" style="9" customWidth="1"/>
    <col min="10" max="10" width="74.7109375" hidden="1" customWidth="1"/>
  </cols>
  <sheetData>
    <row r="1" spans="1:10" ht="45" x14ac:dyDescent="0.25">
      <c r="A1" s="14" t="s">
        <v>0</v>
      </c>
      <c r="B1" s="14" t="s">
        <v>1</v>
      </c>
      <c r="C1" s="14" t="s">
        <v>2</v>
      </c>
      <c r="D1" s="14" t="s">
        <v>112</v>
      </c>
      <c r="E1" s="14" t="s">
        <v>113</v>
      </c>
      <c r="F1" s="14" t="s">
        <v>114</v>
      </c>
      <c r="G1" s="14" t="s">
        <v>3</v>
      </c>
      <c r="H1" s="14" t="s">
        <v>4</v>
      </c>
      <c r="I1" s="14" t="s">
        <v>152</v>
      </c>
      <c r="J1" s="14" t="s">
        <v>237</v>
      </c>
    </row>
    <row r="2" spans="1:10" ht="34.5" customHeight="1" x14ac:dyDescent="0.25">
      <c r="A2" s="29">
        <v>1</v>
      </c>
      <c r="B2" s="62" t="s">
        <v>5</v>
      </c>
      <c r="C2" s="73">
        <v>0.53600000000000003</v>
      </c>
      <c r="D2" s="74">
        <v>0.49165702281681045</v>
      </c>
      <c r="E2" s="62">
        <v>0.40699999999999997</v>
      </c>
      <c r="F2" s="62">
        <v>0.45500000000000002</v>
      </c>
      <c r="G2" s="76" t="s">
        <v>6</v>
      </c>
      <c r="H2" s="62" t="s">
        <v>7</v>
      </c>
      <c r="I2" s="62" t="s">
        <v>150</v>
      </c>
      <c r="J2" s="93" t="s">
        <v>238</v>
      </c>
    </row>
    <row r="3" spans="1:10" ht="34.5" customHeight="1" x14ac:dyDescent="0.25">
      <c r="A3" s="25">
        <v>2</v>
      </c>
      <c r="B3" s="62" t="s">
        <v>91</v>
      </c>
      <c r="C3" s="62">
        <v>16</v>
      </c>
      <c r="D3" s="62">
        <v>20</v>
      </c>
      <c r="E3" s="62">
        <v>21</v>
      </c>
      <c r="F3" s="62">
        <v>17</v>
      </c>
      <c r="G3" s="62" t="s">
        <v>8</v>
      </c>
      <c r="H3" s="62" t="s">
        <v>9</v>
      </c>
      <c r="I3" s="62" t="s">
        <v>150</v>
      </c>
      <c r="J3" s="94"/>
    </row>
    <row r="4" spans="1:10" ht="24.75" customHeight="1" x14ac:dyDescent="0.25">
      <c r="A4" s="95">
        <v>3</v>
      </c>
      <c r="B4" s="73" t="s">
        <v>92</v>
      </c>
      <c r="C4" s="62">
        <v>18918</v>
      </c>
      <c r="D4" s="62">
        <v>18964</v>
      </c>
      <c r="E4" s="62">
        <v>18947</v>
      </c>
      <c r="F4" s="62">
        <f>F5+1547</f>
        <v>18717</v>
      </c>
      <c r="G4" s="96">
        <v>19000</v>
      </c>
      <c r="H4" s="96" t="s">
        <v>10</v>
      </c>
      <c r="I4" s="97" t="s">
        <v>154</v>
      </c>
      <c r="J4" s="99" t="s">
        <v>239</v>
      </c>
    </row>
    <row r="5" spans="1:10" ht="24.75" customHeight="1" x14ac:dyDescent="0.25">
      <c r="A5" s="95"/>
      <c r="B5" s="73" t="s">
        <v>93</v>
      </c>
      <c r="C5" s="62">
        <v>17356</v>
      </c>
      <c r="D5" s="62">
        <v>17392</v>
      </c>
      <c r="E5" s="62">
        <v>17407</v>
      </c>
      <c r="F5" s="62">
        <v>17170</v>
      </c>
      <c r="G5" s="96"/>
      <c r="H5" s="96"/>
      <c r="I5" s="98"/>
      <c r="J5" s="99"/>
    </row>
    <row r="6" spans="1:10" ht="24.75" customHeight="1" x14ac:dyDescent="0.25">
      <c r="A6" s="25">
        <v>4</v>
      </c>
      <c r="B6" s="62" t="s">
        <v>94</v>
      </c>
      <c r="C6" s="75">
        <v>6.3E-2</v>
      </c>
      <c r="D6" s="75">
        <v>6.8000000000000005E-2</v>
      </c>
      <c r="E6" s="75">
        <v>5.6000000000000001E-2</v>
      </c>
      <c r="F6" s="75">
        <v>5.6000000000000001E-2</v>
      </c>
      <c r="G6" s="62" t="s">
        <v>11</v>
      </c>
      <c r="H6" s="62" t="s">
        <v>12</v>
      </c>
      <c r="I6" s="62" t="s">
        <v>154</v>
      </c>
      <c r="J6" s="1"/>
    </row>
    <row r="7" spans="1:10" ht="34.5" customHeight="1" x14ac:dyDescent="0.25">
      <c r="A7" s="25">
        <v>5</v>
      </c>
      <c r="B7" s="62" t="s">
        <v>95</v>
      </c>
      <c r="C7" s="62">
        <v>464.58</v>
      </c>
      <c r="D7" s="62">
        <v>491.27</v>
      </c>
      <c r="E7" s="62">
        <v>496.16</v>
      </c>
      <c r="F7" s="64">
        <v>539.62</v>
      </c>
      <c r="G7" s="76" t="s">
        <v>6</v>
      </c>
      <c r="H7" s="62" t="s">
        <v>13</v>
      </c>
      <c r="I7" s="62" t="s">
        <v>151</v>
      </c>
      <c r="J7" s="1"/>
    </row>
    <row r="8" spans="1:10" ht="34.5" customHeight="1" x14ac:dyDescent="0.25">
      <c r="A8" s="25">
        <v>6</v>
      </c>
      <c r="B8" s="62" t="s">
        <v>14</v>
      </c>
      <c r="C8" s="67">
        <v>8899018</v>
      </c>
      <c r="D8" s="67" t="s">
        <v>127</v>
      </c>
      <c r="E8" s="67" t="s">
        <v>128</v>
      </c>
      <c r="F8" s="67">
        <v>10100025.949999999</v>
      </c>
      <c r="G8" s="76" t="s">
        <v>6</v>
      </c>
      <c r="H8" s="62" t="s">
        <v>15</v>
      </c>
      <c r="I8" s="62" t="s">
        <v>151</v>
      </c>
      <c r="J8" s="1"/>
    </row>
    <row r="9" spans="1:10" ht="24.75" customHeight="1" x14ac:dyDescent="0.25">
      <c r="A9" s="25">
        <v>7</v>
      </c>
      <c r="B9" s="62" t="s">
        <v>16</v>
      </c>
      <c r="C9" s="62">
        <v>-64</v>
      </c>
      <c r="D9" s="62">
        <v>-43</v>
      </c>
      <c r="E9" s="62">
        <v>-41</v>
      </c>
      <c r="F9" s="62">
        <v>-64</v>
      </c>
      <c r="G9" s="62">
        <v>10</v>
      </c>
      <c r="H9" s="62" t="s">
        <v>17</v>
      </c>
      <c r="I9" s="62" t="s">
        <v>154</v>
      </c>
      <c r="J9" s="1"/>
    </row>
    <row r="10" spans="1:10" ht="48.75" customHeight="1" x14ac:dyDescent="0.25">
      <c r="A10" s="25">
        <v>8</v>
      </c>
      <c r="B10" s="62" t="s">
        <v>96</v>
      </c>
      <c r="C10" s="62">
        <v>1501</v>
      </c>
      <c r="D10" s="62">
        <v>1642</v>
      </c>
      <c r="E10" s="62">
        <v>1671</v>
      </c>
      <c r="F10" s="62" t="s">
        <v>217</v>
      </c>
      <c r="G10" s="62">
        <v>1550</v>
      </c>
      <c r="H10" s="62" t="s">
        <v>17</v>
      </c>
      <c r="I10" s="62" t="s">
        <v>151</v>
      </c>
      <c r="J10" s="92" t="s">
        <v>240</v>
      </c>
    </row>
    <row r="11" spans="1:10" ht="49.5" customHeight="1" x14ac:dyDescent="0.25">
      <c r="A11" s="25">
        <v>9</v>
      </c>
      <c r="B11" s="62" t="s">
        <v>18</v>
      </c>
      <c r="C11" s="62">
        <v>-234</v>
      </c>
      <c r="D11" s="62">
        <v>-159</v>
      </c>
      <c r="E11" s="62">
        <v>-160</v>
      </c>
      <c r="F11" s="62">
        <v>-138</v>
      </c>
      <c r="G11" s="62" t="s">
        <v>19</v>
      </c>
      <c r="H11" s="62" t="s">
        <v>17</v>
      </c>
      <c r="I11" s="62" t="s">
        <v>151</v>
      </c>
      <c r="J11" s="1"/>
    </row>
    <row r="12" spans="1:10" ht="34.5" customHeight="1" x14ac:dyDescent="0.25">
      <c r="A12" s="25">
        <v>10</v>
      </c>
      <c r="B12" s="63" t="s">
        <v>20</v>
      </c>
      <c r="C12" s="67">
        <v>416000</v>
      </c>
      <c r="D12" s="67">
        <v>406000</v>
      </c>
      <c r="E12" s="67">
        <v>405050</v>
      </c>
      <c r="F12" s="66">
        <v>411000</v>
      </c>
      <c r="G12" s="76" t="s">
        <v>6</v>
      </c>
      <c r="H12" s="62" t="s">
        <v>187</v>
      </c>
      <c r="I12" s="62" t="s">
        <v>151</v>
      </c>
      <c r="J12" s="1"/>
    </row>
    <row r="13" spans="1:10" ht="34.5" customHeight="1" x14ac:dyDescent="0.25">
      <c r="A13" s="25">
        <v>11</v>
      </c>
      <c r="B13" s="62" t="s">
        <v>22</v>
      </c>
      <c r="C13" s="62">
        <v>1.4</v>
      </c>
      <c r="D13" s="62">
        <v>1.63</v>
      </c>
      <c r="E13" s="62">
        <v>1.54</v>
      </c>
      <c r="F13" s="62">
        <v>1.44</v>
      </c>
      <c r="G13" s="76" t="s">
        <v>6</v>
      </c>
      <c r="H13" s="62" t="s">
        <v>21</v>
      </c>
      <c r="I13" s="62" t="s">
        <v>150</v>
      </c>
      <c r="J13" s="1"/>
    </row>
    <row r="15" spans="1:10" x14ac:dyDescent="0.25">
      <c r="H15" s="16" t="s">
        <v>151</v>
      </c>
      <c r="I15" s="1">
        <f>COUNTIF(I2:I13,"Atbilst")</f>
        <v>5</v>
      </c>
    </row>
    <row r="16" spans="1:10" x14ac:dyDescent="0.25">
      <c r="H16" s="30" t="s">
        <v>154</v>
      </c>
      <c r="I16" s="1">
        <f>COUNTIF(I2:I13,"Neatbilst")</f>
        <v>3</v>
      </c>
    </row>
    <row r="17" spans="2:9" x14ac:dyDescent="0.25">
      <c r="H17" s="16" t="s">
        <v>150</v>
      </c>
      <c r="I17" s="1">
        <f>COUNTIF(I3:I14,"Mainīgs")</f>
        <v>2</v>
      </c>
    </row>
    <row r="20" spans="2:9" x14ac:dyDescent="0.25">
      <c r="B20" t="s">
        <v>160</v>
      </c>
    </row>
    <row r="22" spans="2:9" x14ac:dyDescent="0.25">
      <c r="B22" s="16" t="s">
        <v>151</v>
      </c>
      <c r="C22">
        <f>('VP1'!J18+'VP2'!I11+'VP3'!J16+'VP4'!J21+'VP5'!J12)</f>
        <v>23</v>
      </c>
    </row>
    <row r="23" spans="2:9" x14ac:dyDescent="0.25">
      <c r="B23" s="30" t="s">
        <v>154</v>
      </c>
      <c r="C23">
        <f>('VP1'!J19+'VP2'!I12+'VP3'!J17+'VP4'!J22+'VP5'!J13)</f>
        <v>11</v>
      </c>
    </row>
    <row r="24" spans="2:9" x14ac:dyDescent="0.25">
      <c r="B24" s="16" t="s">
        <v>150</v>
      </c>
      <c r="C24">
        <f>('VP1'!J20+'VP2'!I13+'VP3'!J18+'VP4'!J23+'VP5'!J14)</f>
        <v>12</v>
      </c>
    </row>
  </sheetData>
  <mergeCells count="6">
    <mergeCell ref="J2:J3"/>
    <mergeCell ref="A4:A5"/>
    <mergeCell ref="G4:G5"/>
    <mergeCell ref="H4:H5"/>
    <mergeCell ref="I4:I5"/>
    <mergeCell ref="J4:J5"/>
  </mergeCells>
  <pageMargins left="0.7" right="0.7" top="0.75" bottom="0.75" header="0.3" footer="0.3"/>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opLeftCell="A4" zoomScale="85" zoomScaleNormal="85" workbookViewId="0">
      <selection activeCell="J26" sqref="J26"/>
    </sheetView>
  </sheetViews>
  <sheetFormatPr defaultRowHeight="15" x14ac:dyDescent="0.25"/>
  <cols>
    <col min="1" max="1" width="4.140625" customWidth="1"/>
    <col min="2" max="2" width="33.140625" customWidth="1"/>
    <col min="3" max="3" width="12.42578125" customWidth="1"/>
    <col min="4" max="5" width="9.42578125" customWidth="1"/>
    <col min="6" max="6" width="10" customWidth="1"/>
    <col min="7" max="7" width="10" style="9" customWidth="1"/>
    <col min="8" max="8" width="18" customWidth="1"/>
    <col min="9" max="9" width="16" customWidth="1"/>
    <col min="10" max="10" width="17.7109375" style="9" customWidth="1"/>
  </cols>
  <sheetData>
    <row r="1" spans="1:11" ht="60.75" customHeight="1" x14ac:dyDescent="0.25">
      <c r="A1" s="19" t="s">
        <v>0</v>
      </c>
      <c r="B1" s="19" t="s">
        <v>1</v>
      </c>
      <c r="C1" s="19" t="s">
        <v>2</v>
      </c>
      <c r="D1" s="26" t="s">
        <v>112</v>
      </c>
      <c r="E1" s="26" t="s">
        <v>113</v>
      </c>
      <c r="F1" s="26" t="s">
        <v>114</v>
      </c>
      <c r="G1" s="26" t="s">
        <v>215</v>
      </c>
      <c r="H1" s="19" t="s">
        <v>3</v>
      </c>
      <c r="I1" s="19" t="s">
        <v>4</v>
      </c>
      <c r="J1" s="26" t="s">
        <v>152</v>
      </c>
    </row>
    <row r="2" spans="1:11" ht="34.5" customHeight="1" x14ac:dyDescent="0.25">
      <c r="A2" s="19">
        <v>1</v>
      </c>
      <c r="B2" s="77" t="s">
        <v>83</v>
      </c>
      <c r="C2" s="78" t="s">
        <v>209</v>
      </c>
      <c r="D2" s="78" t="s">
        <v>210</v>
      </c>
      <c r="E2" s="78"/>
      <c r="F2" s="79">
        <v>0.48</v>
      </c>
      <c r="G2" s="79"/>
      <c r="H2" s="80" t="s">
        <v>23</v>
      </c>
      <c r="I2" s="80" t="s">
        <v>24</v>
      </c>
      <c r="J2" s="80" t="s">
        <v>153</v>
      </c>
      <c r="K2" s="9"/>
    </row>
    <row r="3" spans="1:11" ht="34.5" customHeight="1" x14ac:dyDescent="0.25">
      <c r="A3" s="19">
        <v>2</v>
      </c>
      <c r="B3" s="80" t="s">
        <v>25</v>
      </c>
      <c r="C3" s="78">
        <v>50058</v>
      </c>
      <c r="D3" s="78">
        <v>53000</v>
      </c>
      <c r="E3" s="78">
        <v>49704</v>
      </c>
      <c r="F3" s="78">
        <v>52327</v>
      </c>
      <c r="G3" s="78"/>
      <c r="H3" s="78">
        <v>53000</v>
      </c>
      <c r="I3" s="80" t="s">
        <v>26</v>
      </c>
      <c r="J3" s="78" t="s">
        <v>150</v>
      </c>
      <c r="K3" s="9"/>
    </row>
    <row r="4" spans="1:11" ht="34.5" customHeight="1" x14ac:dyDescent="0.25">
      <c r="A4" s="19">
        <v>3</v>
      </c>
      <c r="B4" s="80" t="s">
        <v>27</v>
      </c>
      <c r="C4" s="78">
        <v>2794</v>
      </c>
      <c r="D4" s="78">
        <v>3000</v>
      </c>
      <c r="E4" s="78">
        <v>2986</v>
      </c>
      <c r="F4" s="78">
        <v>2625</v>
      </c>
      <c r="G4" s="78"/>
      <c r="H4" s="78">
        <v>3000</v>
      </c>
      <c r="I4" s="80" t="s">
        <v>26</v>
      </c>
      <c r="J4" s="78" t="s">
        <v>150</v>
      </c>
      <c r="K4" s="9"/>
    </row>
    <row r="5" spans="1:11" ht="24.75" customHeight="1" x14ac:dyDescent="0.25">
      <c r="A5" s="19">
        <v>4</v>
      </c>
      <c r="B5" s="80" t="s">
        <v>28</v>
      </c>
      <c r="C5" s="78">
        <v>39</v>
      </c>
      <c r="D5" s="78">
        <v>61</v>
      </c>
      <c r="E5" s="78">
        <v>62</v>
      </c>
      <c r="F5" s="78">
        <v>68</v>
      </c>
      <c r="G5" s="78"/>
      <c r="H5" s="78" t="s">
        <v>29</v>
      </c>
      <c r="I5" s="80" t="s">
        <v>26</v>
      </c>
      <c r="J5" s="78" t="s">
        <v>151</v>
      </c>
      <c r="K5" s="9"/>
    </row>
    <row r="6" spans="1:11" ht="24.75" customHeight="1" x14ac:dyDescent="0.25">
      <c r="A6" s="19">
        <v>5</v>
      </c>
      <c r="B6" s="77" t="s">
        <v>30</v>
      </c>
      <c r="C6" s="78">
        <v>12</v>
      </c>
      <c r="D6" s="78"/>
      <c r="E6" s="78">
        <v>16</v>
      </c>
      <c r="F6" s="78">
        <v>20</v>
      </c>
      <c r="G6" s="78"/>
      <c r="H6" s="78" t="s">
        <v>29</v>
      </c>
      <c r="I6" s="80" t="s">
        <v>216</v>
      </c>
      <c r="J6" s="78" t="s">
        <v>151</v>
      </c>
      <c r="K6" s="12"/>
    </row>
    <row r="7" spans="1:11" ht="49.5" customHeight="1" x14ac:dyDescent="0.25">
      <c r="A7" s="19">
        <v>6</v>
      </c>
      <c r="B7" s="80" t="s">
        <v>31</v>
      </c>
      <c r="C7" s="78">
        <v>252</v>
      </c>
      <c r="D7" s="78">
        <v>148</v>
      </c>
      <c r="E7" s="78">
        <v>81</v>
      </c>
      <c r="F7" s="78">
        <v>47</v>
      </c>
      <c r="G7" s="78"/>
      <c r="H7" s="78" t="s">
        <v>32</v>
      </c>
      <c r="I7" s="80" t="s">
        <v>13</v>
      </c>
      <c r="J7" s="78" t="s">
        <v>151</v>
      </c>
      <c r="K7" s="9"/>
    </row>
    <row r="8" spans="1:11" ht="49.5" customHeight="1" x14ac:dyDescent="0.25">
      <c r="A8" s="19">
        <v>7</v>
      </c>
      <c r="B8" s="80" t="s">
        <v>100</v>
      </c>
      <c r="C8" s="78">
        <v>26.17</v>
      </c>
      <c r="D8" s="80">
        <v>28.57</v>
      </c>
      <c r="E8" s="78">
        <v>25.82</v>
      </c>
      <c r="F8" s="80">
        <v>25.04</v>
      </c>
      <c r="G8" s="80"/>
      <c r="H8" s="80" t="s">
        <v>33</v>
      </c>
      <c r="I8" s="80" t="s">
        <v>13</v>
      </c>
      <c r="J8" s="78" t="s">
        <v>154</v>
      </c>
      <c r="K8" s="9"/>
    </row>
    <row r="9" spans="1:11" ht="34.5" customHeight="1" x14ac:dyDescent="0.25">
      <c r="A9" s="19">
        <v>8</v>
      </c>
      <c r="B9" s="80" t="s">
        <v>34</v>
      </c>
      <c r="C9" s="81">
        <v>352314.44</v>
      </c>
      <c r="D9" s="78">
        <v>378802</v>
      </c>
      <c r="E9" s="78">
        <v>263757</v>
      </c>
      <c r="F9" s="78">
        <v>259853</v>
      </c>
      <c r="G9" s="78"/>
      <c r="H9" s="80" t="s">
        <v>33</v>
      </c>
      <c r="I9" s="80" t="s">
        <v>35</v>
      </c>
      <c r="J9" s="78" t="s">
        <v>150</v>
      </c>
      <c r="K9" s="9"/>
    </row>
    <row r="10" spans="1:11" ht="49.5" customHeight="1" x14ac:dyDescent="0.25">
      <c r="A10" s="19">
        <v>9</v>
      </c>
      <c r="B10" s="80" t="s">
        <v>99</v>
      </c>
      <c r="C10" s="82">
        <v>2.0199999999999999E-2</v>
      </c>
      <c r="D10" s="82">
        <v>1.4800000000000001E-2</v>
      </c>
      <c r="E10" s="83">
        <v>1.5299999999999999E-2</v>
      </c>
      <c r="F10" s="83">
        <v>1.41E-2</v>
      </c>
      <c r="G10" s="83"/>
      <c r="H10" s="80" t="s">
        <v>33</v>
      </c>
      <c r="I10" s="78" t="s">
        <v>13</v>
      </c>
      <c r="J10" s="78" t="s">
        <v>151</v>
      </c>
      <c r="K10" s="9"/>
    </row>
    <row r="11" spans="1:11" ht="65.25" customHeight="1" x14ac:dyDescent="0.25">
      <c r="A11" s="19">
        <v>10</v>
      </c>
      <c r="B11" s="77" t="s">
        <v>84</v>
      </c>
      <c r="C11" s="78" t="s">
        <v>36</v>
      </c>
      <c r="D11" s="78"/>
      <c r="E11" s="80" t="s">
        <v>211</v>
      </c>
      <c r="F11" s="79">
        <v>0.51</v>
      </c>
      <c r="G11" s="79"/>
      <c r="H11" s="80" t="s">
        <v>37</v>
      </c>
      <c r="I11" s="80" t="s">
        <v>38</v>
      </c>
      <c r="J11" s="80" t="s">
        <v>151</v>
      </c>
      <c r="K11" s="9"/>
    </row>
    <row r="12" spans="1:11" ht="24.75" customHeight="1" x14ac:dyDescent="0.25">
      <c r="A12" s="19">
        <v>11</v>
      </c>
      <c r="B12" s="80" t="s">
        <v>98</v>
      </c>
      <c r="C12" s="78">
        <v>154</v>
      </c>
      <c r="D12" s="78">
        <v>200</v>
      </c>
      <c r="E12" s="78">
        <v>210</v>
      </c>
      <c r="F12" s="78">
        <v>185</v>
      </c>
      <c r="G12" s="78"/>
      <c r="H12" s="78" t="s">
        <v>39</v>
      </c>
      <c r="I12" s="78" t="s">
        <v>40</v>
      </c>
      <c r="J12" s="78" t="s">
        <v>151</v>
      </c>
      <c r="K12" s="9"/>
    </row>
    <row r="13" spans="1:11" ht="34.5" customHeight="1" x14ac:dyDescent="0.25">
      <c r="A13" s="100">
        <v>12</v>
      </c>
      <c r="B13" s="104" t="s">
        <v>41</v>
      </c>
      <c r="C13" s="78">
        <v>691</v>
      </c>
      <c r="D13" s="78">
        <v>516</v>
      </c>
      <c r="E13" s="78">
        <v>387</v>
      </c>
      <c r="F13" s="78">
        <v>256</v>
      </c>
      <c r="G13" s="84"/>
      <c r="H13" s="102" t="s">
        <v>32</v>
      </c>
      <c r="I13" s="102" t="s">
        <v>42</v>
      </c>
      <c r="J13" s="102" t="s">
        <v>151</v>
      </c>
      <c r="K13" s="9"/>
    </row>
    <row r="14" spans="1:11" ht="34.5" customHeight="1" x14ac:dyDescent="0.25">
      <c r="A14" s="101"/>
      <c r="B14" s="105"/>
      <c r="C14" s="82">
        <v>3.61E-2</v>
      </c>
      <c r="D14" s="82">
        <v>2.7199999999999998E-2</v>
      </c>
      <c r="E14" s="83">
        <v>2.0400000000000001E-2</v>
      </c>
      <c r="F14" s="83">
        <v>1.37E-2</v>
      </c>
      <c r="G14" s="85"/>
      <c r="H14" s="103"/>
      <c r="I14" s="103"/>
      <c r="J14" s="103"/>
      <c r="K14" s="9"/>
    </row>
    <row r="15" spans="1:11" ht="65.25" customHeight="1" x14ac:dyDescent="0.25">
      <c r="A15" s="19">
        <v>13</v>
      </c>
      <c r="B15" s="77" t="s">
        <v>97</v>
      </c>
      <c r="C15" s="78" t="s">
        <v>36</v>
      </c>
      <c r="D15" s="78"/>
      <c r="E15" s="78"/>
      <c r="F15" s="79">
        <v>0.75</v>
      </c>
      <c r="G15" s="79"/>
      <c r="H15" s="80" t="s">
        <v>85</v>
      </c>
      <c r="I15" s="80" t="s">
        <v>38</v>
      </c>
      <c r="J15" s="80" t="s">
        <v>151</v>
      </c>
      <c r="K15" s="9"/>
    </row>
    <row r="18" spans="9:10" x14ac:dyDescent="0.25">
      <c r="I18" s="16" t="s">
        <v>151</v>
      </c>
      <c r="J18" s="1">
        <f>(COUNTIF(J2:J15,"Atbilst")+COUNTIF(J2:J15,"Prognozētā vērtība sasniegta"))</f>
        <v>8</v>
      </c>
    </row>
    <row r="19" spans="9:10" x14ac:dyDescent="0.25">
      <c r="I19" s="30" t="s">
        <v>154</v>
      </c>
      <c r="J19" s="1">
        <f>COUNTIF(J2:J15,"Neatbilst")</f>
        <v>1</v>
      </c>
    </row>
    <row r="20" spans="9:10" x14ac:dyDescent="0.25">
      <c r="I20" s="16" t="s">
        <v>150</v>
      </c>
      <c r="J20" s="1">
        <f>(COUNTIF(J2:J15,"Mainīgs")+COUNTIF(J2:J15,"Nav salīdzināmās vērtības"))</f>
        <v>4</v>
      </c>
    </row>
  </sheetData>
  <mergeCells count="5">
    <mergeCell ref="A13:A14"/>
    <mergeCell ref="H13:H14"/>
    <mergeCell ref="I13:I14"/>
    <mergeCell ref="B13:B14"/>
    <mergeCell ref="J13:J14"/>
  </mergeCells>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zoomScale="85" zoomScaleNormal="85" workbookViewId="0">
      <selection activeCell="I28" sqref="I28"/>
    </sheetView>
  </sheetViews>
  <sheetFormatPr defaultRowHeight="15" x14ac:dyDescent="0.25"/>
  <cols>
    <col min="1" max="1" width="5" customWidth="1"/>
    <col min="2" max="2" width="38.140625" customWidth="1"/>
    <col min="3" max="3" width="13.42578125" customWidth="1"/>
    <col min="4" max="4" width="11.42578125" customWidth="1"/>
    <col min="5" max="5" width="9.85546875" customWidth="1"/>
    <col min="6" max="6" width="10" customWidth="1"/>
    <col min="7" max="7" width="15" customWidth="1"/>
    <col min="8" max="8" width="12.42578125" customWidth="1"/>
    <col min="9" max="9" width="15.140625" style="9" customWidth="1"/>
  </cols>
  <sheetData>
    <row r="1" spans="1:15" ht="51" customHeight="1" x14ac:dyDescent="0.25">
      <c r="A1" s="15" t="s">
        <v>0</v>
      </c>
      <c r="B1" s="15" t="s">
        <v>1</v>
      </c>
      <c r="C1" s="15" t="s">
        <v>2</v>
      </c>
      <c r="D1" s="26" t="s">
        <v>112</v>
      </c>
      <c r="E1" s="26" t="s">
        <v>113</v>
      </c>
      <c r="F1" s="26" t="s">
        <v>114</v>
      </c>
      <c r="G1" s="15" t="s">
        <v>3</v>
      </c>
      <c r="H1" s="15" t="s">
        <v>4</v>
      </c>
      <c r="I1" s="26" t="s">
        <v>152</v>
      </c>
    </row>
    <row r="2" spans="1:15" ht="24.75" customHeight="1" x14ac:dyDescent="0.25">
      <c r="A2" s="100">
        <v>14</v>
      </c>
      <c r="B2" s="24" t="s">
        <v>86</v>
      </c>
      <c r="C2" s="27"/>
      <c r="D2" s="27"/>
      <c r="E2" s="27"/>
      <c r="F2" s="27"/>
      <c r="G2" s="107" t="s">
        <v>46</v>
      </c>
      <c r="H2" s="107" t="s">
        <v>13</v>
      </c>
      <c r="I2" s="24"/>
      <c r="J2" s="48"/>
    </row>
    <row r="3" spans="1:15" ht="24.75" customHeight="1" x14ac:dyDescent="0.25">
      <c r="A3" s="106"/>
      <c r="B3" s="24" t="s">
        <v>43</v>
      </c>
      <c r="C3" s="86">
        <v>964</v>
      </c>
      <c r="D3" s="78">
        <v>958</v>
      </c>
      <c r="E3" s="78">
        <v>973</v>
      </c>
      <c r="F3" s="78">
        <v>990</v>
      </c>
      <c r="G3" s="107"/>
      <c r="H3" s="107"/>
      <c r="I3" s="108" t="s">
        <v>151</v>
      </c>
      <c r="J3" s="48"/>
    </row>
    <row r="4" spans="1:15" ht="24.75" customHeight="1" x14ac:dyDescent="0.25">
      <c r="A4" s="106"/>
      <c r="B4" s="24" t="s">
        <v>44</v>
      </c>
      <c r="C4" s="86">
        <v>2688</v>
      </c>
      <c r="D4" s="78">
        <v>2695</v>
      </c>
      <c r="E4" s="78">
        <v>2772</v>
      </c>
      <c r="F4" s="78">
        <v>2720</v>
      </c>
      <c r="G4" s="107"/>
      <c r="H4" s="107"/>
      <c r="I4" s="109"/>
      <c r="J4" s="48"/>
    </row>
    <row r="5" spans="1:15" ht="34.5" customHeight="1" x14ac:dyDescent="0.25">
      <c r="A5" s="101"/>
      <c r="B5" s="24" t="s">
        <v>45</v>
      </c>
      <c r="C5" s="86">
        <v>303</v>
      </c>
      <c r="D5" s="78">
        <v>298</v>
      </c>
      <c r="E5" s="78">
        <v>271</v>
      </c>
      <c r="F5" s="78">
        <v>274</v>
      </c>
      <c r="G5" s="107"/>
      <c r="H5" s="107"/>
      <c r="I5" s="110"/>
      <c r="J5" s="48"/>
    </row>
    <row r="6" spans="1:15" ht="34.5" customHeight="1" x14ac:dyDescent="0.25">
      <c r="A6" s="15">
        <v>15</v>
      </c>
      <c r="B6" s="24" t="s">
        <v>101</v>
      </c>
      <c r="C6" s="87">
        <v>0.25929999999999997</v>
      </c>
      <c r="D6" s="80" t="s">
        <v>119</v>
      </c>
      <c r="E6" s="80" t="s">
        <v>120</v>
      </c>
      <c r="F6" s="83">
        <v>0.13489999999999999</v>
      </c>
      <c r="G6" s="24" t="s">
        <v>32</v>
      </c>
      <c r="H6" s="24" t="s">
        <v>13</v>
      </c>
      <c r="I6" s="24" t="s">
        <v>151</v>
      </c>
      <c r="J6" s="9"/>
      <c r="O6" s="10"/>
    </row>
    <row r="7" spans="1:15" ht="34.5" customHeight="1" x14ac:dyDescent="0.25">
      <c r="A7" s="88">
        <v>16</v>
      </c>
      <c r="B7" s="86" t="s">
        <v>47</v>
      </c>
      <c r="C7" s="86">
        <v>1440.16</v>
      </c>
      <c r="D7" s="78">
        <v>849.08</v>
      </c>
      <c r="E7" s="78">
        <v>1750.82</v>
      </c>
      <c r="F7" s="78">
        <v>1539.69</v>
      </c>
      <c r="G7" s="86" t="s">
        <v>48</v>
      </c>
      <c r="H7" s="86" t="s">
        <v>13</v>
      </c>
      <c r="I7" s="86" t="s">
        <v>154</v>
      </c>
      <c r="J7" s="9"/>
    </row>
    <row r="8" spans="1:15" ht="65.25" customHeight="1" x14ac:dyDescent="0.25">
      <c r="A8" s="19">
        <v>17</v>
      </c>
      <c r="B8" s="24" t="s">
        <v>102</v>
      </c>
      <c r="C8" s="86">
        <v>93</v>
      </c>
      <c r="D8" s="86">
        <v>98</v>
      </c>
      <c r="E8" s="86">
        <v>98</v>
      </c>
      <c r="F8" s="91">
        <v>106</v>
      </c>
      <c r="G8" s="24" t="s">
        <v>29</v>
      </c>
      <c r="H8" s="24" t="s">
        <v>49</v>
      </c>
      <c r="I8" s="24" t="s">
        <v>151</v>
      </c>
      <c r="J8" s="48"/>
    </row>
    <row r="11" spans="1:15" x14ac:dyDescent="0.25">
      <c r="H11" s="16" t="s">
        <v>151</v>
      </c>
      <c r="I11" s="1">
        <f>(COUNTIF(I2:I8,"Atbilst")+COUNTIF(I2:I8,"Prognozētā vērtība sasniegta"))</f>
        <v>3</v>
      </c>
    </row>
    <row r="12" spans="1:15" x14ac:dyDescent="0.25">
      <c r="H12" s="30" t="s">
        <v>154</v>
      </c>
      <c r="I12" s="1">
        <f>COUNTIF(I2:I8,"Neatbilst")</f>
        <v>1</v>
      </c>
    </row>
    <row r="13" spans="1:15" x14ac:dyDescent="0.25">
      <c r="H13" s="16" t="s">
        <v>150</v>
      </c>
      <c r="I13" s="1">
        <f>(COUNTIF(I2:I8,"Mainīgs")+COUNTIF(I2:I8,"Nav salīdzināmās vērtības"))</f>
        <v>0</v>
      </c>
    </row>
  </sheetData>
  <mergeCells count="4">
    <mergeCell ref="A2:A5"/>
    <mergeCell ref="G2:G5"/>
    <mergeCell ref="H2:H5"/>
    <mergeCell ref="I3:I5"/>
  </mergeCells>
  <pageMargins left="0.7" right="0.7" top="0.75" bottom="0.75" header="0.3" footer="0.3"/>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opLeftCell="A4" zoomScale="85" zoomScaleNormal="85" workbookViewId="0">
      <selection activeCell="M11" sqref="M11"/>
    </sheetView>
  </sheetViews>
  <sheetFormatPr defaultRowHeight="15" x14ac:dyDescent="0.25"/>
  <cols>
    <col min="1" max="1" width="4.5703125" customWidth="1"/>
    <col min="2" max="2" width="35" customWidth="1"/>
    <col min="3" max="3" width="14.140625" customWidth="1"/>
    <col min="4" max="4" width="11.140625" customWidth="1"/>
    <col min="5" max="5" width="9.5703125" customWidth="1"/>
    <col min="6" max="6" width="13" customWidth="1"/>
    <col min="7" max="7" width="13" style="9" customWidth="1"/>
    <col min="8" max="8" width="14.7109375" customWidth="1"/>
    <col min="9" max="9" width="12.5703125" customWidth="1"/>
    <col min="10" max="10" width="17.7109375" style="9" customWidth="1"/>
  </cols>
  <sheetData>
    <row r="1" spans="1:11" ht="51" customHeight="1" x14ac:dyDescent="0.25">
      <c r="A1" s="15" t="s">
        <v>0</v>
      </c>
      <c r="B1" s="15" t="s">
        <v>1</v>
      </c>
      <c r="C1" s="15" t="s">
        <v>2</v>
      </c>
      <c r="D1" s="14" t="s">
        <v>112</v>
      </c>
      <c r="E1" s="14" t="s">
        <v>113</v>
      </c>
      <c r="F1" s="14" t="s">
        <v>114</v>
      </c>
      <c r="G1" s="14" t="s">
        <v>215</v>
      </c>
      <c r="H1" s="15" t="s">
        <v>3</v>
      </c>
      <c r="I1" s="15" t="s">
        <v>4</v>
      </c>
      <c r="J1" s="14" t="s">
        <v>152</v>
      </c>
    </row>
    <row r="2" spans="1:11" ht="49.5" customHeight="1" x14ac:dyDescent="0.25">
      <c r="A2" s="15">
        <v>18</v>
      </c>
      <c r="B2" s="17" t="s">
        <v>87</v>
      </c>
      <c r="C2" s="60">
        <v>40</v>
      </c>
      <c r="D2" s="61" t="s">
        <v>219</v>
      </c>
      <c r="E2" s="60">
        <v>45</v>
      </c>
      <c r="F2" s="60">
        <v>48</v>
      </c>
      <c r="G2" s="60"/>
      <c r="H2" s="62" t="s">
        <v>39</v>
      </c>
      <c r="I2" s="62" t="s">
        <v>21</v>
      </c>
      <c r="J2" s="62" t="s">
        <v>151</v>
      </c>
    </row>
    <row r="3" spans="1:11" ht="52.5" customHeight="1" x14ac:dyDescent="0.25">
      <c r="A3" s="15">
        <v>19</v>
      </c>
      <c r="B3" s="17" t="s">
        <v>220</v>
      </c>
      <c r="C3" s="60" t="s">
        <v>50</v>
      </c>
      <c r="D3" s="61" t="s">
        <v>219</v>
      </c>
      <c r="E3" s="61" t="s">
        <v>219</v>
      </c>
      <c r="F3" s="61">
        <f>2428+5631</f>
        <v>8059</v>
      </c>
      <c r="G3" s="61"/>
      <c r="H3" s="62" t="s">
        <v>39</v>
      </c>
      <c r="I3" s="63" t="s">
        <v>51</v>
      </c>
      <c r="J3" s="64" t="s">
        <v>154</v>
      </c>
      <c r="K3" s="9"/>
    </row>
    <row r="4" spans="1:11" ht="34.5" customHeight="1" x14ac:dyDescent="0.25">
      <c r="A4" s="15">
        <v>20</v>
      </c>
      <c r="B4" s="17" t="s">
        <v>88</v>
      </c>
      <c r="C4" s="60" t="s">
        <v>52</v>
      </c>
      <c r="D4" s="61" t="s">
        <v>219</v>
      </c>
      <c r="E4" s="61" t="s">
        <v>219</v>
      </c>
      <c r="F4" s="61">
        <v>5631</v>
      </c>
      <c r="G4" s="61"/>
      <c r="H4" s="62" t="s">
        <v>39</v>
      </c>
      <c r="I4" s="63" t="s">
        <v>51</v>
      </c>
      <c r="J4" s="64" t="s">
        <v>154</v>
      </c>
      <c r="K4" s="9"/>
    </row>
    <row r="5" spans="1:11" ht="34.5" customHeight="1" x14ac:dyDescent="0.25">
      <c r="A5" s="15">
        <v>21</v>
      </c>
      <c r="B5" s="62" t="s">
        <v>53</v>
      </c>
      <c r="C5" s="64" t="s">
        <v>121</v>
      </c>
      <c r="D5" s="64" t="s">
        <v>122</v>
      </c>
      <c r="E5" s="64" t="s">
        <v>123</v>
      </c>
      <c r="F5" s="61">
        <v>23.51</v>
      </c>
      <c r="G5" s="61"/>
      <c r="H5" s="62" t="s">
        <v>32</v>
      </c>
      <c r="I5" s="62" t="s">
        <v>13</v>
      </c>
      <c r="J5" s="62" t="s">
        <v>154</v>
      </c>
    </row>
    <row r="6" spans="1:11" ht="24.75" customHeight="1" x14ac:dyDescent="0.25">
      <c r="A6" s="100">
        <v>22</v>
      </c>
      <c r="B6" s="17" t="s">
        <v>103</v>
      </c>
      <c r="C6" s="119"/>
      <c r="D6" s="120"/>
      <c r="E6" s="120"/>
      <c r="F6" s="121"/>
      <c r="G6" s="55"/>
      <c r="H6" s="118" t="s">
        <v>56</v>
      </c>
      <c r="I6" s="118" t="s">
        <v>57</v>
      </c>
      <c r="J6" s="113" t="s">
        <v>151</v>
      </c>
    </row>
    <row r="7" spans="1:11" ht="24.75" customHeight="1" x14ac:dyDescent="0.25">
      <c r="A7" s="106"/>
      <c r="B7" s="17" t="s">
        <v>54</v>
      </c>
      <c r="C7" s="13">
        <v>665.8</v>
      </c>
      <c r="D7" s="65"/>
      <c r="E7" s="65" t="s">
        <v>208</v>
      </c>
      <c r="F7" s="89" t="s">
        <v>219</v>
      </c>
      <c r="G7" s="65"/>
      <c r="H7" s="118"/>
      <c r="I7" s="118"/>
      <c r="J7" s="114"/>
    </row>
    <row r="8" spans="1:11" ht="24.75" customHeight="1" x14ac:dyDescent="0.25">
      <c r="A8" s="101"/>
      <c r="B8" s="17" t="s">
        <v>55</v>
      </c>
      <c r="C8" s="13">
        <v>2773.2</v>
      </c>
      <c r="D8" s="65"/>
      <c r="E8" s="65" t="s">
        <v>208</v>
      </c>
      <c r="F8" s="89" t="s">
        <v>219</v>
      </c>
      <c r="G8" s="65"/>
      <c r="H8" s="118"/>
      <c r="I8" s="118"/>
      <c r="J8" s="115"/>
    </row>
    <row r="9" spans="1:11" ht="84" customHeight="1" x14ac:dyDescent="0.25">
      <c r="A9" s="100">
        <v>23</v>
      </c>
      <c r="B9" s="17" t="s">
        <v>156</v>
      </c>
      <c r="C9" s="8"/>
      <c r="D9" s="2"/>
      <c r="E9" s="28" t="s">
        <v>158</v>
      </c>
      <c r="F9" s="2" t="s">
        <v>212</v>
      </c>
      <c r="G9" s="2"/>
      <c r="H9" s="7">
        <v>0.99</v>
      </c>
      <c r="I9" s="111" t="s">
        <v>58</v>
      </c>
      <c r="J9" s="111" t="s">
        <v>154</v>
      </c>
    </row>
    <row r="10" spans="1:11" s="9" customFormat="1" ht="84" customHeight="1" x14ac:dyDescent="0.25">
      <c r="A10" s="101"/>
      <c r="B10" s="17" t="s">
        <v>157</v>
      </c>
      <c r="C10" s="8"/>
      <c r="D10" s="2"/>
      <c r="E10" s="28" t="s">
        <v>159</v>
      </c>
      <c r="F10" s="2" t="s">
        <v>213</v>
      </c>
      <c r="G10" s="2"/>
      <c r="H10" s="7">
        <v>0.99</v>
      </c>
      <c r="I10" s="112"/>
      <c r="J10" s="112"/>
    </row>
    <row r="11" spans="1:11" s="9" customFormat="1" ht="65.25" customHeight="1" x14ac:dyDescent="0.25">
      <c r="A11" s="100">
        <v>24</v>
      </c>
      <c r="B11" s="17" t="s">
        <v>148</v>
      </c>
      <c r="C11" s="5" t="s">
        <v>59</v>
      </c>
      <c r="D11" s="61" t="s">
        <v>218</v>
      </c>
      <c r="E11" s="61" t="s">
        <v>218</v>
      </c>
      <c r="F11" s="20">
        <v>0.72</v>
      </c>
      <c r="G11" s="20"/>
      <c r="H11" s="16" t="s">
        <v>60</v>
      </c>
      <c r="I11" s="16" t="s">
        <v>24</v>
      </c>
      <c r="J11" s="116" t="s">
        <v>151</v>
      </c>
    </row>
    <row r="12" spans="1:11" ht="65.25" customHeight="1" x14ac:dyDescent="0.25">
      <c r="A12" s="101"/>
      <c r="B12" s="17" t="s">
        <v>149</v>
      </c>
      <c r="C12" s="5" t="s">
        <v>59</v>
      </c>
      <c r="D12" s="61" t="s">
        <v>218</v>
      </c>
      <c r="E12" s="61" t="s">
        <v>218</v>
      </c>
      <c r="F12" s="20">
        <v>0.7</v>
      </c>
      <c r="G12" s="20"/>
      <c r="H12" s="16" t="s">
        <v>60</v>
      </c>
      <c r="I12" s="16" t="s">
        <v>24</v>
      </c>
      <c r="J12" s="117"/>
    </row>
    <row r="13" spans="1:11" ht="34.5" customHeight="1" x14ac:dyDescent="0.25">
      <c r="A13" s="19">
        <v>25</v>
      </c>
      <c r="B13" s="16" t="s">
        <v>61</v>
      </c>
      <c r="C13" s="6">
        <v>0.48</v>
      </c>
      <c r="D13" s="11">
        <v>0.50039999999999996</v>
      </c>
      <c r="E13" s="11">
        <v>0.50049999999999994</v>
      </c>
      <c r="F13" s="59">
        <v>0.51500000000000001</v>
      </c>
      <c r="G13" s="59"/>
      <c r="H13" s="7">
        <v>0.55000000000000004</v>
      </c>
      <c r="I13" s="16" t="s">
        <v>62</v>
      </c>
      <c r="J13" s="17" t="s">
        <v>151</v>
      </c>
    </row>
    <row r="16" spans="1:11" x14ac:dyDescent="0.25">
      <c r="I16" s="16" t="s">
        <v>151</v>
      </c>
      <c r="J16" s="1">
        <f>(COUNTIF(J2:J13,"Atbilst")+COUNTIF(J2:J13,"Prognozētā vērtība sasniegta"))</f>
        <v>4</v>
      </c>
    </row>
    <row r="17" spans="9:10" x14ac:dyDescent="0.25">
      <c r="I17" s="30" t="s">
        <v>154</v>
      </c>
      <c r="J17" s="1">
        <f>COUNTIF(J2:J13,"Neatbilst")</f>
        <v>4</v>
      </c>
    </row>
    <row r="18" spans="9:10" x14ac:dyDescent="0.25">
      <c r="I18" s="16" t="s">
        <v>150</v>
      </c>
      <c r="J18" s="1">
        <f>(COUNTIF(J2:J13,"Mainīgs")+COUNTIF(J2:J13,"Nav salīdzināmās vērtības"))</f>
        <v>0</v>
      </c>
    </row>
  </sheetData>
  <mergeCells count="10">
    <mergeCell ref="J9:J10"/>
    <mergeCell ref="J6:J8"/>
    <mergeCell ref="J11:J12"/>
    <mergeCell ref="A11:A12"/>
    <mergeCell ref="H6:H8"/>
    <mergeCell ref="I6:I8"/>
    <mergeCell ref="A6:A8"/>
    <mergeCell ref="A9:A10"/>
    <mergeCell ref="C6:F6"/>
    <mergeCell ref="I9:I10"/>
  </mergeCells>
  <pageMargins left="0.7" right="0.7" top="0.75" bottom="0.75" header="0.3" footer="0.3"/>
  <pageSetup paperSize="9"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16" zoomScale="85" zoomScaleNormal="85" workbookViewId="0">
      <selection activeCell="F4" sqref="F4:F5"/>
    </sheetView>
  </sheetViews>
  <sheetFormatPr defaultRowHeight="15" x14ac:dyDescent="0.25"/>
  <cols>
    <col min="1" max="1" width="3.85546875" customWidth="1"/>
    <col min="2" max="2" width="23.85546875" customWidth="1"/>
    <col min="3" max="3" width="13.28515625" customWidth="1"/>
    <col min="4" max="4" width="16.28515625" customWidth="1"/>
    <col min="5" max="5" width="17.7109375" customWidth="1"/>
    <col min="6" max="6" width="36.5703125" bestFit="1" customWidth="1"/>
    <col min="7" max="7" width="11" style="9" customWidth="1"/>
    <col min="8" max="8" width="14" customWidth="1"/>
    <col min="9" max="9" width="15.140625" customWidth="1"/>
    <col min="10" max="10" width="15.28515625" style="9" customWidth="1"/>
    <col min="16" max="16" width="21.85546875" customWidth="1"/>
    <col min="17" max="17" width="42.5703125" customWidth="1"/>
  </cols>
  <sheetData>
    <row r="1" spans="1:17" ht="45.75" customHeight="1" x14ac:dyDescent="0.25">
      <c r="A1" s="19" t="s">
        <v>0</v>
      </c>
      <c r="B1" s="19" t="s">
        <v>1</v>
      </c>
      <c r="C1" s="19" t="s">
        <v>2</v>
      </c>
      <c r="D1" s="14" t="s">
        <v>112</v>
      </c>
      <c r="E1" s="14" t="s">
        <v>113</v>
      </c>
      <c r="F1" s="14" t="s">
        <v>114</v>
      </c>
      <c r="G1" s="14" t="s">
        <v>222</v>
      </c>
      <c r="H1" s="19" t="s">
        <v>3</v>
      </c>
      <c r="I1" s="19" t="s">
        <v>4</v>
      </c>
      <c r="J1" s="14" t="s">
        <v>152</v>
      </c>
    </row>
    <row r="2" spans="1:17" ht="34.5" customHeight="1" x14ac:dyDescent="0.25">
      <c r="A2" s="19">
        <v>26</v>
      </c>
      <c r="B2" s="62" t="s">
        <v>63</v>
      </c>
      <c r="C2" s="67">
        <v>416000</v>
      </c>
      <c r="D2" s="67">
        <v>406000</v>
      </c>
      <c r="E2" s="67">
        <v>405050</v>
      </c>
      <c r="F2" s="66">
        <v>411000</v>
      </c>
      <c r="G2" s="61"/>
      <c r="H2" s="62" t="s">
        <v>29</v>
      </c>
      <c r="I2" s="62" t="s">
        <v>64</v>
      </c>
      <c r="J2" s="62" t="s">
        <v>154</v>
      </c>
    </row>
    <row r="3" spans="1:17" ht="78.75" customHeight="1" thickBot="1" x14ac:dyDescent="0.3">
      <c r="A3" s="19">
        <v>27</v>
      </c>
      <c r="B3" s="62" t="s">
        <v>89</v>
      </c>
      <c r="C3" s="62">
        <v>14511</v>
      </c>
      <c r="D3" s="66">
        <v>11679</v>
      </c>
      <c r="E3" s="66">
        <v>8958</v>
      </c>
      <c r="F3" s="90" t="s">
        <v>236</v>
      </c>
      <c r="G3" s="61"/>
      <c r="H3" s="62" t="s">
        <v>29</v>
      </c>
      <c r="I3" s="62" t="s">
        <v>64</v>
      </c>
      <c r="J3" s="62" t="s">
        <v>154</v>
      </c>
    </row>
    <row r="4" spans="1:17" ht="24.75" customHeight="1" x14ac:dyDescent="0.25">
      <c r="A4" s="100">
        <v>28</v>
      </c>
      <c r="B4" s="62" t="s">
        <v>105</v>
      </c>
      <c r="C4" s="65">
        <v>275</v>
      </c>
      <c r="D4" s="123">
        <v>849</v>
      </c>
      <c r="E4" s="123">
        <v>811</v>
      </c>
      <c r="F4" s="123" t="s">
        <v>232</v>
      </c>
      <c r="G4" s="68"/>
      <c r="H4" s="97" t="s">
        <v>29</v>
      </c>
      <c r="I4" s="97" t="s">
        <v>64</v>
      </c>
      <c r="J4" s="97" t="s">
        <v>150</v>
      </c>
    </row>
    <row r="5" spans="1:17" ht="49.5" customHeight="1" x14ac:dyDescent="0.25">
      <c r="A5" s="101"/>
      <c r="B5" s="62" t="s">
        <v>104</v>
      </c>
      <c r="C5" s="65">
        <v>1492</v>
      </c>
      <c r="D5" s="124"/>
      <c r="E5" s="124"/>
      <c r="F5" s="124"/>
      <c r="G5" s="69"/>
      <c r="H5" s="98"/>
      <c r="I5" s="98"/>
      <c r="J5" s="98"/>
    </row>
    <row r="6" spans="1:17" ht="49.5" customHeight="1" x14ac:dyDescent="0.25">
      <c r="A6" s="19">
        <v>29</v>
      </c>
      <c r="B6" s="63" t="s">
        <v>90</v>
      </c>
      <c r="C6" s="62">
        <v>10257</v>
      </c>
      <c r="D6" s="66">
        <v>10314</v>
      </c>
      <c r="E6" s="66">
        <v>10312</v>
      </c>
      <c r="F6" s="66">
        <v>11024</v>
      </c>
      <c r="G6" s="61"/>
      <c r="H6" s="62" t="s">
        <v>29</v>
      </c>
      <c r="I6" s="62" t="s">
        <v>51</v>
      </c>
      <c r="J6" s="62" t="s">
        <v>150</v>
      </c>
    </row>
    <row r="7" spans="1:17" ht="84" customHeight="1" x14ac:dyDescent="0.25">
      <c r="A7" s="19">
        <v>30</v>
      </c>
      <c r="B7" s="63" t="s">
        <v>106</v>
      </c>
      <c r="C7" s="62">
        <v>36142</v>
      </c>
      <c r="D7" s="61">
        <v>39396</v>
      </c>
      <c r="E7" s="61">
        <v>45050</v>
      </c>
      <c r="F7" s="70" t="s">
        <v>233</v>
      </c>
      <c r="G7" s="61"/>
      <c r="H7" s="62" t="s">
        <v>29</v>
      </c>
      <c r="I7" s="62" t="s">
        <v>51</v>
      </c>
      <c r="J7" s="62" t="s">
        <v>151</v>
      </c>
    </row>
    <row r="8" spans="1:17" ht="49.5" customHeight="1" x14ac:dyDescent="0.25">
      <c r="A8" s="19">
        <v>31</v>
      </c>
      <c r="B8" s="63" t="s">
        <v>65</v>
      </c>
      <c r="C8" s="62">
        <v>4461</v>
      </c>
      <c r="D8" s="62">
        <v>4388</v>
      </c>
      <c r="E8" s="62">
        <v>5287</v>
      </c>
      <c r="F8" s="61">
        <v>5722</v>
      </c>
      <c r="G8" s="61"/>
      <c r="H8" s="62" t="s">
        <v>29</v>
      </c>
      <c r="I8" s="62" t="s">
        <v>66</v>
      </c>
      <c r="J8" s="62" t="s">
        <v>150</v>
      </c>
    </row>
    <row r="9" spans="1:17" ht="49.5" customHeight="1" x14ac:dyDescent="0.25">
      <c r="A9" s="19">
        <v>32</v>
      </c>
      <c r="B9" s="63" t="s">
        <v>67</v>
      </c>
      <c r="C9" s="62">
        <v>155806</v>
      </c>
      <c r="D9" s="62">
        <v>138613</v>
      </c>
      <c r="E9" s="61">
        <v>138805</v>
      </c>
      <c r="F9" s="61">
        <v>149760</v>
      </c>
      <c r="G9" s="61"/>
      <c r="H9" s="62" t="s">
        <v>29</v>
      </c>
      <c r="I9" s="62" t="s">
        <v>66</v>
      </c>
      <c r="J9" s="62" t="s">
        <v>154</v>
      </c>
    </row>
    <row r="10" spans="1:17" s="9" customFormat="1" ht="49.5" customHeight="1" x14ac:dyDescent="0.25">
      <c r="A10" s="125">
        <v>33</v>
      </c>
      <c r="B10" s="63" t="s">
        <v>227</v>
      </c>
      <c r="C10" s="62" t="s">
        <v>70</v>
      </c>
      <c r="D10" s="62" t="s">
        <v>228</v>
      </c>
      <c r="E10" s="61" t="s">
        <v>228</v>
      </c>
      <c r="F10" s="66">
        <v>103834</v>
      </c>
      <c r="G10" s="61"/>
      <c r="H10" s="62"/>
      <c r="I10" s="62"/>
      <c r="J10" s="62"/>
      <c r="L10" s="122" t="s">
        <v>231</v>
      </c>
      <c r="M10" s="122"/>
      <c r="N10" s="122"/>
      <c r="O10" s="122"/>
      <c r="P10" s="122"/>
      <c r="Q10" s="122"/>
    </row>
    <row r="11" spans="1:17" s="9" customFormat="1" ht="75.75" customHeight="1" x14ac:dyDescent="0.25">
      <c r="A11" s="126"/>
      <c r="B11" s="63" t="s">
        <v>229</v>
      </c>
      <c r="C11" s="62" t="s">
        <v>70</v>
      </c>
      <c r="D11" s="62" t="s">
        <v>230</v>
      </c>
      <c r="E11" s="61" t="s">
        <v>230</v>
      </c>
      <c r="F11" s="66">
        <v>24937</v>
      </c>
      <c r="G11" s="61"/>
      <c r="H11" s="62"/>
      <c r="I11" s="62"/>
      <c r="J11" s="62"/>
      <c r="L11" s="122"/>
      <c r="M11" s="122"/>
      <c r="N11" s="122"/>
      <c r="O11" s="122"/>
      <c r="P11" s="122"/>
      <c r="Q11" s="122"/>
    </row>
    <row r="12" spans="1:17" ht="48.75" customHeight="1" x14ac:dyDescent="0.25">
      <c r="A12" s="126"/>
      <c r="B12" s="62" t="s">
        <v>226</v>
      </c>
      <c r="C12" s="62">
        <v>3745</v>
      </c>
      <c r="D12" s="66">
        <v>3772</v>
      </c>
      <c r="E12" s="66">
        <v>4978</v>
      </c>
      <c r="F12" s="61">
        <v>3452</v>
      </c>
      <c r="G12" s="61"/>
      <c r="H12" s="62" t="s">
        <v>29</v>
      </c>
      <c r="I12" s="62" t="s">
        <v>68</v>
      </c>
      <c r="J12" s="62" t="s">
        <v>151</v>
      </c>
    </row>
    <row r="13" spans="1:17" ht="48.75" customHeight="1" x14ac:dyDescent="0.25">
      <c r="A13" s="126"/>
      <c r="B13" s="62" t="s">
        <v>69</v>
      </c>
      <c r="C13" s="62">
        <v>930</v>
      </c>
      <c r="D13" s="61">
        <v>1567</v>
      </c>
      <c r="E13" s="64" t="s">
        <v>132</v>
      </c>
      <c r="F13" s="58" t="s">
        <v>223</v>
      </c>
      <c r="G13" s="61"/>
      <c r="H13" s="62" t="s">
        <v>29</v>
      </c>
      <c r="I13" s="62" t="s">
        <v>68</v>
      </c>
      <c r="J13" s="62" t="s">
        <v>151</v>
      </c>
    </row>
    <row r="14" spans="1:17" ht="46.5" customHeight="1" x14ac:dyDescent="0.25">
      <c r="A14" s="127"/>
      <c r="B14" s="62" t="s">
        <v>225</v>
      </c>
      <c r="C14" s="62">
        <v>24585</v>
      </c>
      <c r="D14" s="66">
        <v>22922</v>
      </c>
      <c r="E14" s="66">
        <v>26884</v>
      </c>
      <c r="F14" s="66">
        <v>31172</v>
      </c>
      <c r="G14" s="61"/>
      <c r="H14" s="62" t="s">
        <v>29</v>
      </c>
      <c r="I14" s="62" t="s">
        <v>68</v>
      </c>
      <c r="J14" s="62" t="s">
        <v>150</v>
      </c>
    </row>
    <row r="15" spans="1:17" ht="159" customHeight="1" x14ac:dyDescent="0.25">
      <c r="A15" s="100">
        <v>34</v>
      </c>
      <c r="B15" s="16" t="s">
        <v>110</v>
      </c>
      <c r="C15" s="18" t="s">
        <v>70</v>
      </c>
      <c r="D15" s="3" t="s">
        <v>141</v>
      </c>
      <c r="E15" s="3" t="s">
        <v>142</v>
      </c>
      <c r="F15" s="3" t="s">
        <v>234</v>
      </c>
      <c r="G15" s="57"/>
      <c r="H15" s="16">
        <v>350</v>
      </c>
      <c r="I15" s="111" t="s">
        <v>139</v>
      </c>
      <c r="J15" s="111" t="s">
        <v>150</v>
      </c>
    </row>
    <row r="16" spans="1:17" ht="49.5" customHeight="1" x14ac:dyDescent="0.25">
      <c r="A16" s="101"/>
      <c r="B16" s="16" t="s">
        <v>111</v>
      </c>
      <c r="C16" s="18" t="s">
        <v>70</v>
      </c>
      <c r="D16" s="66">
        <v>176367</v>
      </c>
      <c r="E16" s="66">
        <v>150000</v>
      </c>
      <c r="F16" s="64">
        <v>177984</v>
      </c>
      <c r="G16" s="61"/>
      <c r="H16" s="4">
        <v>150000</v>
      </c>
      <c r="I16" s="112"/>
      <c r="J16" s="112"/>
    </row>
    <row r="17" spans="1:10" ht="34.5" customHeight="1" x14ac:dyDescent="0.25">
      <c r="A17" s="100">
        <v>35</v>
      </c>
      <c r="B17" s="16" t="s">
        <v>107</v>
      </c>
      <c r="C17" s="16">
        <v>13</v>
      </c>
      <c r="D17" s="61">
        <v>13</v>
      </c>
      <c r="E17" s="61">
        <v>13</v>
      </c>
      <c r="F17" s="64" t="s">
        <v>235</v>
      </c>
      <c r="G17" s="68"/>
      <c r="H17" s="111" t="s">
        <v>56</v>
      </c>
      <c r="I17" s="111" t="s">
        <v>68</v>
      </c>
      <c r="J17" s="111" t="s">
        <v>151</v>
      </c>
    </row>
    <row r="18" spans="1:10" ht="34.5" customHeight="1" x14ac:dyDescent="0.25">
      <c r="A18" s="101"/>
      <c r="B18" s="16" t="s">
        <v>108</v>
      </c>
      <c r="C18" s="16">
        <v>442</v>
      </c>
      <c r="D18" s="61">
        <v>480</v>
      </c>
      <c r="E18" s="61">
        <v>470</v>
      </c>
      <c r="F18" s="61">
        <v>510</v>
      </c>
      <c r="G18" s="69"/>
      <c r="H18" s="112"/>
      <c r="I18" s="112"/>
      <c r="J18" s="112"/>
    </row>
    <row r="19" spans="1:10" ht="49.5" customHeight="1" x14ac:dyDescent="0.25">
      <c r="A19" s="19">
        <v>36</v>
      </c>
      <c r="B19" s="16" t="s">
        <v>133</v>
      </c>
      <c r="C19" s="16">
        <v>129</v>
      </c>
      <c r="D19" s="61" t="s">
        <v>134</v>
      </c>
      <c r="E19" s="61" t="s">
        <v>135</v>
      </c>
      <c r="F19" s="64" t="s">
        <v>224</v>
      </c>
      <c r="G19" s="61"/>
      <c r="H19" s="16" t="s">
        <v>71</v>
      </c>
      <c r="I19" s="16" t="s">
        <v>68</v>
      </c>
      <c r="J19" s="16" t="s">
        <v>150</v>
      </c>
    </row>
    <row r="21" spans="1:10" x14ac:dyDescent="0.25">
      <c r="I21" s="16" t="s">
        <v>151</v>
      </c>
      <c r="J21" s="1">
        <f>(COUNTIF(J2:J19,"Atbilst")+COUNTIF(J2:J19,"Prognozētā vērtība sasniegta"))</f>
        <v>4</v>
      </c>
    </row>
    <row r="22" spans="1:10" x14ac:dyDescent="0.25">
      <c r="I22" s="30" t="s">
        <v>154</v>
      </c>
      <c r="J22" s="1">
        <f>COUNTIF(J2:J19,"Neatbilst")</f>
        <v>3</v>
      </c>
    </row>
    <row r="23" spans="1:10" x14ac:dyDescent="0.25">
      <c r="I23" s="16" t="s">
        <v>150</v>
      </c>
      <c r="J23" s="1">
        <f>(COUNTIF(J2:J19,"Mainīgs")+COUNTIF(J2:J19,"Nav salīdzināmās vērtības"))</f>
        <v>6</v>
      </c>
    </row>
  </sheetData>
  <mergeCells count="16">
    <mergeCell ref="L10:Q11"/>
    <mergeCell ref="J4:J5"/>
    <mergeCell ref="J15:J16"/>
    <mergeCell ref="J17:J18"/>
    <mergeCell ref="A17:A18"/>
    <mergeCell ref="H17:H18"/>
    <mergeCell ref="I17:I18"/>
    <mergeCell ref="A15:A16"/>
    <mergeCell ref="I15:I16"/>
    <mergeCell ref="A4:A5"/>
    <mergeCell ref="H4:H5"/>
    <mergeCell ref="I4:I5"/>
    <mergeCell ref="D4:D5"/>
    <mergeCell ref="E4:E5"/>
    <mergeCell ref="F4:F5"/>
    <mergeCell ref="A10:A14"/>
  </mergeCells>
  <pageMargins left="0.7" right="0.7" top="0.75" bottom="0.75" header="0.3" footer="0.3"/>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opLeftCell="A4" zoomScale="85" zoomScaleNormal="85" workbookViewId="0">
      <selection activeCell="L8" sqref="L8"/>
    </sheetView>
  </sheetViews>
  <sheetFormatPr defaultRowHeight="15" x14ac:dyDescent="0.25"/>
  <cols>
    <col min="1" max="1" width="4.42578125" customWidth="1"/>
    <col min="2" max="2" width="34.42578125" customWidth="1"/>
    <col min="3" max="3" width="13.7109375" customWidth="1"/>
    <col min="4" max="4" width="12" customWidth="1"/>
    <col min="5" max="5" width="10.85546875" customWidth="1"/>
    <col min="6" max="6" width="11" customWidth="1"/>
    <col min="7" max="7" width="11" style="9" customWidth="1"/>
    <col min="8" max="8" width="13.42578125" customWidth="1"/>
    <col min="9" max="9" width="11.140625" customWidth="1"/>
    <col min="10" max="10" width="15" style="9" customWidth="1"/>
  </cols>
  <sheetData>
    <row r="1" spans="1:11" ht="59.25" customHeight="1" x14ac:dyDescent="0.25">
      <c r="A1" s="19" t="s">
        <v>0</v>
      </c>
      <c r="B1" s="19" t="s">
        <v>1</v>
      </c>
      <c r="C1" s="19" t="s">
        <v>2</v>
      </c>
      <c r="D1" s="14" t="s">
        <v>112</v>
      </c>
      <c r="E1" s="14" t="s">
        <v>113</v>
      </c>
      <c r="F1" s="14" t="s">
        <v>114</v>
      </c>
      <c r="G1" s="14" t="s">
        <v>215</v>
      </c>
      <c r="H1" s="19" t="s">
        <v>3</v>
      </c>
      <c r="I1" s="19" t="s">
        <v>4</v>
      </c>
      <c r="J1" s="14" t="s">
        <v>152</v>
      </c>
    </row>
    <row r="2" spans="1:11" ht="34.5" customHeight="1" x14ac:dyDescent="0.25">
      <c r="A2" s="19">
        <v>39</v>
      </c>
      <c r="B2" s="62" t="s">
        <v>109</v>
      </c>
      <c r="C2" s="62" t="s">
        <v>126</v>
      </c>
      <c r="D2" s="71">
        <v>1975958.75</v>
      </c>
      <c r="E2" s="62">
        <v>3540598</v>
      </c>
      <c r="F2" s="61">
        <v>10135</v>
      </c>
      <c r="G2" s="61"/>
      <c r="H2" s="62" t="s">
        <v>29</v>
      </c>
      <c r="I2" s="62" t="s">
        <v>13</v>
      </c>
      <c r="J2" s="62" t="s">
        <v>150</v>
      </c>
    </row>
    <row r="3" spans="1:11" ht="34.5" customHeight="1" x14ac:dyDescent="0.25">
      <c r="A3" s="19">
        <v>40</v>
      </c>
      <c r="B3" s="62" t="s">
        <v>72</v>
      </c>
      <c r="C3" s="71">
        <v>1058600.98</v>
      </c>
      <c r="D3" s="62">
        <v>1115773</v>
      </c>
      <c r="E3" s="61">
        <v>1469079</v>
      </c>
      <c r="F3" s="61" t="s">
        <v>219</v>
      </c>
      <c r="G3" s="61"/>
      <c r="H3" s="62" t="s">
        <v>39</v>
      </c>
      <c r="I3" s="62" t="s">
        <v>73</v>
      </c>
      <c r="J3" s="62" t="s">
        <v>151</v>
      </c>
      <c r="K3" s="9"/>
    </row>
    <row r="4" spans="1:11" ht="34.5" customHeight="1" x14ac:dyDescent="0.25">
      <c r="A4" s="19">
        <v>41</v>
      </c>
      <c r="B4" s="62" t="s">
        <v>74</v>
      </c>
      <c r="C4" s="62">
        <v>608</v>
      </c>
      <c r="D4" s="62">
        <v>635</v>
      </c>
      <c r="E4" s="61">
        <v>635</v>
      </c>
      <c r="F4" s="61" t="s">
        <v>219</v>
      </c>
      <c r="G4" s="61"/>
      <c r="H4" s="62" t="s">
        <v>39</v>
      </c>
      <c r="I4" s="62" t="s">
        <v>73</v>
      </c>
      <c r="J4" s="62" t="s">
        <v>151</v>
      </c>
      <c r="K4" s="9"/>
    </row>
    <row r="5" spans="1:11" ht="49.5" customHeight="1" x14ac:dyDescent="0.25">
      <c r="A5" s="19">
        <v>42</v>
      </c>
      <c r="B5" s="62" t="s">
        <v>75</v>
      </c>
      <c r="C5" s="62">
        <v>8602</v>
      </c>
      <c r="D5" s="62">
        <v>8572</v>
      </c>
      <c r="E5" s="62">
        <v>8349</v>
      </c>
      <c r="F5" s="61">
        <v>8422</v>
      </c>
      <c r="G5" s="61"/>
      <c r="H5" s="62" t="s">
        <v>56</v>
      </c>
      <c r="I5" s="62" t="s">
        <v>73</v>
      </c>
      <c r="J5" s="62" t="s">
        <v>154</v>
      </c>
    </row>
    <row r="6" spans="1:11" ht="44.25" customHeight="1" x14ac:dyDescent="0.25">
      <c r="A6" s="19">
        <v>43</v>
      </c>
      <c r="B6" s="62" t="s">
        <v>76</v>
      </c>
      <c r="C6" s="62">
        <v>1464</v>
      </c>
      <c r="D6" s="62">
        <v>1543</v>
      </c>
      <c r="E6" s="61" t="s">
        <v>219</v>
      </c>
      <c r="F6" s="61" t="s">
        <v>219</v>
      </c>
      <c r="G6" s="61"/>
      <c r="H6" s="62">
        <v>1500</v>
      </c>
      <c r="I6" s="62" t="s">
        <v>77</v>
      </c>
      <c r="J6" s="62" t="s">
        <v>151</v>
      </c>
    </row>
    <row r="7" spans="1:11" ht="24.75" customHeight="1" x14ac:dyDescent="0.25">
      <c r="A7" s="19">
        <v>44</v>
      </c>
      <c r="B7" s="62" t="s">
        <v>78</v>
      </c>
      <c r="C7" s="62">
        <v>806</v>
      </c>
      <c r="D7" s="62">
        <v>640</v>
      </c>
      <c r="E7" s="62">
        <v>572</v>
      </c>
      <c r="F7" s="61">
        <v>467</v>
      </c>
      <c r="G7" s="61"/>
      <c r="H7" s="62" t="s">
        <v>32</v>
      </c>
      <c r="I7" s="62" t="s">
        <v>79</v>
      </c>
      <c r="J7" s="62" t="s">
        <v>151</v>
      </c>
    </row>
    <row r="8" spans="1:11" ht="24.75" customHeight="1" x14ac:dyDescent="0.25">
      <c r="A8" s="19">
        <v>45</v>
      </c>
      <c r="B8" s="62" t="s">
        <v>80</v>
      </c>
      <c r="C8" s="61">
        <v>98</v>
      </c>
      <c r="D8" s="61">
        <v>73</v>
      </c>
      <c r="E8" s="61">
        <v>79</v>
      </c>
      <c r="F8" s="61">
        <v>94</v>
      </c>
      <c r="G8" s="61"/>
      <c r="H8" s="62" t="s">
        <v>39</v>
      </c>
      <c r="I8" s="62" t="s">
        <v>81</v>
      </c>
      <c r="J8" s="62" t="s">
        <v>150</v>
      </c>
    </row>
    <row r="9" spans="1:11" ht="58.5" customHeight="1" x14ac:dyDescent="0.25">
      <c r="A9" s="19">
        <v>46</v>
      </c>
      <c r="B9" s="63" t="s">
        <v>82</v>
      </c>
      <c r="C9" s="62" t="s">
        <v>59</v>
      </c>
      <c r="D9" s="61" t="s">
        <v>230</v>
      </c>
      <c r="E9" s="61" t="s">
        <v>230</v>
      </c>
      <c r="F9" s="72">
        <v>0.45</v>
      </c>
      <c r="G9" s="72"/>
      <c r="H9" s="62" t="s">
        <v>60</v>
      </c>
      <c r="I9" s="62" t="s">
        <v>24</v>
      </c>
      <c r="J9" s="62" t="s">
        <v>154</v>
      </c>
    </row>
    <row r="12" spans="1:11" x14ac:dyDescent="0.25">
      <c r="I12" s="16" t="s">
        <v>151</v>
      </c>
      <c r="J12" s="1">
        <f>(COUNTIF(J2:J9,"Atbilst")+COUNTIF(J2:J9,"Prognozētā vērtība sasniegta"))</f>
        <v>4</v>
      </c>
    </row>
    <row r="13" spans="1:11" x14ac:dyDescent="0.25">
      <c r="I13" s="30" t="s">
        <v>154</v>
      </c>
      <c r="J13" s="1">
        <f>COUNTIF(J2:J9,"Neatbilst")</f>
        <v>2</v>
      </c>
    </row>
    <row r="14" spans="1:11" x14ac:dyDescent="0.25">
      <c r="I14" s="16" t="s">
        <v>150</v>
      </c>
      <c r="J14" s="1">
        <f>(COUNTIF(J2:J9,"Mainīgs")+COUNTIF(J2:J9,"Nav salīdzināmās vērtības"))</f>
        <v>2</v>
      </c>
    </row>
  </sheetData>
  <pageMargins left="0.7" right="0.7" top="0.75" bottom="0.75" header="0.3" footer="0.3"/>
  <pageSetup paperSize="9"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75"/>
  <sheetViews>
    <sheetView tabSelected="1" workbookViewId="0">
      <selection activeCell="C32" sqref="C32"/>
    </sheetView>
  </sheetViews>
  <sheetFormatPr defaultRowHeight="15" x14ac:dyDescent="0.25"/>
  <cols>
    <col min="1" max="1" width="9.140625" style="40"/>
    <col min="2" max="2" width="48.7109375" style="40" customWidth="1"/>
    <col min="3" max="3" width="36" style="40" customWidth="1"/>
    <col min="4" max="4" width="34.5703125" style="40" customWidth="1"/>
    <col min="5" max="5" width="40.42578125" style="40" customWidth="1"/>
    <col min="6" max="6" width="18.140625" customWidth="1"/>
  </cols>
  <sheetData>
    <row r="1" spans="1:5" x14ac:dyDescent="0.25">
      <c r="A1" s="14" t="s">
        <v>0</v>
      </c>
    </row>
    <row r="2" spans="1:5" ht="63" customHeight="1" x14ac:dyDescent="0.25">
      <c r="A2" s="31" t="s">
        <v>155</v>
      </c>
      <c r="B2" s="50" t="s">
        <v>203</v>
      </c>
      <c r="C2" s="38" t="s">
        <v>204</v>
      </c>
      <c r="D2" s="52" t="s">
        <v>202</v>
      </c>
      <c r="E2" s="2"/>
    </row>
    <row r="3" spans="1:5" ht="30" x14ac:dyDescent="0.25">
      <c r="A3" s="31">
        <v>2</v>
      </c>
      <c r="B3" s="42" t="s">
        <v>115</v>
      </c>
      <c r="C3" s="38" t="s">
        <v>204</v>
      </c>
      <c r="D3" s="2"/>
      <c r="E3" s="2"/>
    </row>
    <row r="4" spans="1:5" ht="15" customHeight="1" x14ac:dyDescent="0.25">
      <c r="A4" s="95">
        <v>3</v>
      </c>
      <c r="B4" s="133" t="s">
        <v>201</v>
      </c>
      <c r="C4" s="134" t="s">
        <v>125</v>
      </c>
      <c r="D4" s="128" t="s">
        <v>129</v>
      </c>
      <c r="E4" s="54"/>
    </row>
    <row r="5" spans="1:5" ht="60" x14ac:dyDescent="0.25">
      <c r="A5" s="95"/>
      <c r="B5" s="133"/>
      <c r="C5" s="135"/>
      <c r="D5" s="129"/>
      <c r="E5" s="41" t="s">
        <v>161</v>
      </c>
    </row>
    <row r="6" spans="1:5" s="9" customFormat="1" ht="45" x14ac:dyDescent="0.25">
      <c r="A6" s="31">
        <v>4</v>
      </c>
      <c r="B6" s="51" t="s">
        <v>207</v>
      </c>
      <c r="C6" s="53" t="s">
        <v>205</v>
      </c>
      <c r="D6" s="38" t="s">
        <v>206</v>
      </c>
      <c r="E6" s="2"/>
    </row>
    <row r="7" spans="1:5" ht="58.5" customHeight="1" x14ac:dyDescent="0.25">
      <c r="A7" s="31">
        <v>5</v>
      </c>
      <c r="B7" s="22" t="s">
        <v>117</v>
      </c>
      <c r="C7" s="22" t="s">
        <v>118</v>
      </c>
      <c r="D7" s="2"/>
      <c r="E7" s="2"/>
    </row>
    <row r="8" spans="1:5" ht="45" x14ac:dyDescent="0.25">
      <c r="A8" s="31">
        <v>6</v>
      </c>
      <c r="B8" s="23" t="s">
        <v>116</v>
      </c>
      <c r="C8" s="43" t="s">
        <v>162</v>
      </c>
      <c r="D8" s="2"/>
      <c r="E8" s="2"/>
    </row>
    <row r="9" spans="1:5" ht="75" x14ac:dyDescent="0.25">
      <c r="A9" s="31">
        <v>7</v>
      </c>
      <c r="B9" s="22" t="s">
        <v>165</v>
      </c>
      <c r="C9" s="38" t="s">
        <v>163</v>
      </c>
      <c r="D9" s="22" t="s">
        <v>164</v>
      </c>
      <c r="E9" s="2"/>
    </row>
    <row r="10" spans="1:5" ht="60" x14ac:dyDescent="0.25">
      <c r="A10" s="31">
        <v>8</v>
      </c>
      <c r="B10" s="56" t="s">
        <v>214</v>
      </c>
      <c r="C10" s="38" t="s">
        <v>167</v>
      </c>
      <c r="D10" s="2"/>
      <c r="E10" s="2"/>
    </row>
    <row r="11" spans="1:5" ht="75" x14ac:dyDescent="0.25">
      <c r="A11" s="31">
        <v>9</v>
      </c>
      <c r="B11" s="37" t="s">
        <v>166</v>
      </c>
      <c r="C11" s="38" t="s">
        <v>163</v>
      </c>
      <c r="D11" s="22" t="s">
        <v>164</v>
      </c>
      <c r="E11" s="2"/>
    </row>
    <row r="12" spans="1:5" x14ac:dyDescent="0.25">
      <c r="A12" s="31">
        <v>10</v>
      </c>
      <c r="B12" s="32" t="s">
        <v>188</v>
      </c>
      <c r="C12" s="2"/>
      <c r="D12" s="2"/>
      <c r="E12" s="2"/>
    </row>
    <row r="13" spans="1:5" ht="45" customHeight="1" x14ac:dyDescent="0.25">
      <c r="A13" s="31">
        <v>11</v>
      </c>
      <c r="B13" s="32" t="s">
        <v>131</v>
      </c>
      <c r="C13" s="2"/>
      <c r="D13" s="2"/>
      <c r="E13" s="2"/>
    </row>
    <row r="14" spans="1:5" x14ac:dyDescent="0.25">
      <c r="A14" s="39"/>
      <c r="B14" s="44"/>
      <c r="C14" s="44"/>
      <c r="D14" s="44"/>
      <c r="E14" s="2"/>
    </row>
    <row r="15" spans="1:5" x14ac:dyDescent="0.25">
      <c r="A15" s="21">
        <v>1</v>
      </c>
      <c r="B15" s="37" t="s">
        <v>147</v>
      </c>
      <c r="C15" s="2"/>
      <c r="D15" s="2"/>
      <c r="E15" s="2"/>
    </row>
    <row r="16" spans="1:5" x14ac:dyDescent="0.25">
      <c r="A16" s="21">
        <v>2</v>
      </c>
      <c r="B16" s="37" t="s">
        <v>130</v>
      </c>
      <c r="C16" s="2"/>
      <c r="D16" s="2"/>
      <c r="E16" s="2"/>
    </row>
    <row r="17" spans="1:5" x14ac:dyDescent="0.25">
      <c r="A17" s="21">
        <v>3</v>
      </c>
      <c r="B17" s="37" t="s">
        <v>130</v>
      </c>
      <c r="C17" s="2"/>
      <c r="D17" s="2"/>
      <c r="E17" s="2"/>
    </row>
    <row r="18" spans="1:5" x14ac:dyDescent="0.25">
      <c r="A18" s="21">
        <v>4</v>
      </c>
      <c r="B18" s="37" t="s">
        <v>130</v>
      </c>
      <c r="C18" s="2"/>
      <c r="D18" s="2"/>
      <c r="E18" s="2"/>
    </row>
    <row r="19" spans="1:5" ht="45" x14ac:dyDescent="0.25">
      <c r="A19" s="21">
        <v>5</v>
      </c>
      <c r="B19" s="38" t="s">
        <v>145</v>
      </c>
      <c r="C19" s="45" t="s">
        <v>168</v>
      </c>
      <c r="D19" s="2"/>
      <c r="E19" s="2"/>
    </row>
    <row r="20" spans="1:5" ht="45" x14ac:dyDescent="0.25">
      <c r="A20" s="21">
        <v>6</v>
      </c>
      <c r="B20" s="37" t="s">
        <v>116</v>
      </c>
      <c r="C20" s="22" t="s">
        <v>169</v>
      </c>
      <c r="D20" s="2"/>
      <c r="E20" s="2"/>
    </row>
    <row r="21" spans="1:5" ht="45" x14ac:dyDescent="0.25">
      <c r="A21" s="21">
        <v>7</v>
      </c>
      <c r="B21" s="37" t="s">
        <v>116</v>
      </c>
      <c r="C21" s="34" t="s">
        <v>170</v>
      </c>
      <c r="D21" s="2"/>
      <c r="E21" s="2"/>
    </row>
    <row r="22" spans="1:5" ht="30" x14ac:dyDescent="0.25">
      <c r="A22" s="21">
        <v>8</v>
      </c>
      <c r="B22" s="22" t="s">
        <v>143</v>
      </c>
      <c r="C22" s="2"/>
      <c r="D22" s="2"/>
      <c r="E22" s="2"/>
    </row>
    <row r="23" spans="1:5" ht="45" x14ac:dyDescent="0.25">
      <c r="A23" s="21">
        <v>9</v>
      </c>
      <c r="B23" s="37" t="s">
        <v>116</v>
      </c>
      <c r="C23" s="34" t="s">
        <v>171</v>
      </c>
      <c r="D23" s="2"/>
      <c r="E23" s="2"/>
    </row>
    <row r="24" spans="1:5" x14ac:dyDescent="0.25">
      <c r="A24" s="21">
        <v>10</v>
      </c>
      <c r="B24" s="37" t="s">
        <v>147</v>
      </c>
      <c r="C24" s="2"/>
      <c r="D24" s="2"/>
      <c r="E24" s="2"/>
    </row>
    <row r="25" spans="1:5" ht="30" x14ac:dyDescent="0.25">
      <c r="A25" s="21">
        <v>11</v>
      </c>
      <c r="B25" s="22" t="s">
        <v>173</v>
      </c>
      <c r="C25" s="46" t="s">
        <v>172</v>
      </c>
      <c r="D25" s="2"/>
      <c r="E25" s="2"/>
    </row>
    <row r="26" spans="1:5" ht="45" x14ac:dyDescent="0.25">
      <c r="A26" s="100">
        <v>12</v>
      </c>
      <c r="B26" s="37" t="s">
        <v>116</v>
      </c>
      <c r="C26" s="22" t="s">
        <v>175</v>
      </c>
      <c r="D26" s="2"/>
      <c r="E26" s="2"/>
    </row>
    <row r="27" spans="1:5" ht="60" x14ac:dyDescent="0.25">
      <c r="A27" s="101"/>
      <c r="B27" s="37" t="s">
        <v>116</v>
      </c>
      <c r="C27" s="22" t="s">
        <v>174</v>
      </c>
      <c r="D27" s="2"/>
      <c r="E27" s="2"/>
    </row>
    <row r="28" spans="1:5" x14ac:dyDescent="0.25">
      <c r="A28" s="21">
        <v>13</v>
      </c>
      <c r="B28" s="37" t="s">
        <v>147</v>
      </c>
      <c r="C28" s="2"/>
      <c r="D28" s="2"/>
      <c r="E28" s="2"/>
    </row>
    <row r="29" spans="1:5" x14ac:dyDescent="0.25">
      <c r="A29" s="47"/>
      <c r="B29" s="44"/>
      <c r="C29" s="44"/>
      <c r="D29" s="44"/>
      <c r="E29" s="44"/>
    </row>
    <row r="30" spans="1:5" x14ac:dyDescent="0.25">
      <c r="A30" s="100">
        <v>14</v>
      </c>
      <c r="B30" s="2"/>
      <c r="C30" s="2"/>
      <c r="D30" s="2"/>
      <c r="E30" s="2"/>
    </row>
    <row r="31" spans="1:5" ht="30" x14ac:dyDescent="0.25">
      <c r="A31" s="106"/>
      <c r="B31" s="37" t="s">
        <v>116</v>
      </c>
      <c r="C31" s="22" t="s">
        <v>176</v>
      </c>
      <c r="D31" s="2"/>
      <c r="E31" s="2"/>
    </row>
    <row r="32" spans="1:5" ht="45" x14ac:dyDescent="0.25">
      <c r="A32" s="106"/>
      <c r="B32" s="37" t="s">
        <v>116</v>
      </c>
      <c r="C32" s="22" t="s">
        <v>177</v>
      </c>
      <c r="D32" s="2"/>
      <c r="E32" s="2"/>
    </row>
    <row r="33" spans="1:5" ht="30" x14ac:dyDescent="0.25">
      <c r="A33" s="101"/>
      <c r="B33" s="37" t="s">
        <v>116</v>
      </c>
      <c r="C33" s="22" t="s">
        <v>178</v>
      </c>
      <c r="D33" s="2"/>
      <c r="E33" s="2"/>
    </row>
    <row r="34" spans="1:5" ht="30" x14ac:dyDescent="0.25">
      <c r="A34" s="33">
        <v>15</v>
      </c>
      <c r="B34" s="22" t="s">
        <v>116</v>
      </c>
      <c r="C34" s="34" t="s">
        <v>179</v>
      </c>
      <c r="D34" s="2"/>
      <c r="E34" s="2"/>
    </row>
    <row r="35" spans="1:5" ht="30" x14ac:dyDescent="0.25">
      <c r="A35" s="33">
        <v>16</v>
      </c>
      <c r="B35" s="22" t="s">
        <v>116</v>
      </c>
      <c r="C35" s="34" t="s">
        <v>180</v>
      </c>
      <c r="D35" s="2"/>
      <c r="E35" s="2"/>
    </row>
    <row r="36" spans="1:5" x14ac:dyDescent="0.25">
      <c r="A36" s="21">
        <v>17</v>
      </c>
      <c r="B36" s="37" t="s">
        <v>137</v>
      </c>
      <c r="C36" s="2"/>
      <c r="D36" s="2"/>
      <c r="E36" s="2"/>
    </row>
    <row r="37" spans="1:5" x14ac:dyDescent="0.25">
      <c r="A37" s="47"/>
      <c r="B37" s="44"/>
      <c r="C37" s="44"/>
      <c r="D37" s="44"/>
      <c r="E37" s="44"/>
    </row>
    <row r="38" spans="1:5" ht="30" x14ac:dyDescent="0.25">
      <c r="A38" s="33">
        <v>18</v>
      </c>
      <c r="B38" s="22" t="s">
        <v>181</v>
      </c>
      <c r="C38" s="22" t="s">
        <v>182</v>
      </c>
      <c r="D38" s="2"/>
      <c r="E38" s="2"/>
    </row>
    <row r="39" spans="1:5" ht="60" x14ac:dyDescent="0.25">
      <c r="A39" s="33">
        <v>19</v>
      </c>
      <c r="B39" s="37" t="s">
        <v>221</v>
      </c>
      <c r="C39" s="38" t="s">
        <v>183</v>
      </c>
      <c r="D39" s="2"/>
      <c r="E39" s="2"/>
    </row>
    <row r="40" spans="1:5" ht="60" x14ac:dyDescent="0.25">
      <c r="A40" s="33">
        <v>20</v>
      </c>
      <c r="B40" s="37" t="s">
        <v>221</v>
      </c>
      <c r="C40" s="22" t="s">
        <v>183</v>
      </c>
      <c r="D40" s="2"/>
      <c r="E40" s="2"/>
    </row>
    <row r="41" spans="1:5" ht="45" x14ac:dyDescent="0.25">
      <c r="A41" s="33">
        <v>21</v>
      </c>
      <c r="B41" s="37" t="s">
        <v>116</v>
      </c>
      <c r="C41" s="34" t="s">
        <v>184</v>
      </c>
      <c r="D41" s="2"/>
      <c r="E41" s="2"/>
    </row>
    <row r="42" spans="1:5" x14ac:dyDescent="0.25">
      <c r="A42" s="100">
        <v>22</v>
      </c>
      <c r="B42" s="2"/>
      <c r="C42" s="2"/>
      <c r="D42" s="2"/>
      <c r="E42" s="2"/>
    </row>
    <row r="43" spans="1:5" x14ac:dyDescent="0.25">
      <c r="A43" s="106"/>
      <c r="B43" s="37" t="s">
        <v>185</v>
      </c>
      <c r="C43" s="2"/>
      <c r="D43" s="2"/>
      <c r="E43" s="2"/>
    </row>
    <row r="44" spans="1:5" x14ac:dyDescent="0.25">
      <c r="A44" s="101"/>
      <c r="B44" s="37" t="s">
        <v>185</v>
      </c>
      <c r="C44" s="2"/>
      <c r="D44" s="2"/>
      <c r="E44" s="2"/>
    </row>
    <row r="45" spans="1:5" ht="30" x14ac:dyDescent="0.25">
      <c r="A45" s="100">
        <v>23</v>
      </c>
      <c r="B45" s="22" t="s">
        <v>186</v>
      </c>
      <c r="C45" s="2"/>
      <c r="D45" s="2"/>
      <c r="E45" s="2"/>
    </row>
    <row r="46" spans="1:5" ht="30" x14ac:dyDescent="0.25">
      <c r="A46" s="101"/>
      <c r="B46" s="22" t="s">
        <v>186</v>
      </c>
      <c r="C46" s="2"/>
      <c r="D46" s="2"/>
      <c r="E46" s="2"/>
    </row>
    <row r="47" spans="1:5" x14ac:dyDescent="0.25">
      <c r="A47" s="100">
        <v>24</v>
      </c>
      <c r="B47" s="37" t="s">
        <v>147</v>
      </c>
      <c r="C47" s="2"/>
      <c r="D47" s="2"/>
      <c r="E47" s="2"/>
    </row>
    <row r="48" spans="1:5" x14ac:dyDescent="0.25">
      <c r="A48" s="101"/>
      <c r="B48" s="37" t="s">
        <v>147</v>
      </c>
      <c r="C48" s="2"/>
      <c r="D48" s="2"/>
      <c r="E48" s="2"/>
    </row>
    <row r="49" spans="1:5" x14ac:dyDescent="0.25">
      <c r="A49" s="21">
        <v>25</v>
      </c>
      <c r="B49" s="37" t="s">
        <v>138</v>
      </c>
      <c r="C49" s="2"/>
      <c r="D49" s="2"/>
      <c r="E49" s="2"/>
    </row>
    <row r="50" spans="1:5" x14ac:dyDescent="0.25">
      <c r="A50" s="39"/>
      <c r="B50" s="44"/>
      <c r="C50" s="44"/>
      <c r="D50" s="44"/>
      <c r="E50" s="44"/>
    </row>
    <row r="51" spans="1:5" x14ac:dyDescent="0.25">
      <c r="A51" s="21">
        <v>26</v>
      </c>
      <c r="B51" s="32" t="s">
        <v>131</v>
      </c>
      <c r="C51" s="2"/>
      <c r="D51" s="2"/>
      <c r="E51" s="2"/>
    </row>
    <row r="52" spans="1:5" x14ac:dyDescent="0.25">
      <c r="A52" s="21">
        <v>27</v>
      </c>
      <c r="B52" s="32" t="s">
        <v>131</v>
      </c>
      <c r="C52" s="2"/>
      <c r="D52" s="2"/>
      <c r="E52" s="2"/>
    </row>
    <row r="53" spans="1:5" ht="69.75" customHeight="1" x14ac:dyDescent="0.25">
      <c r="A53" s="100">
        <v>28</v>
      </c>
      <c r="B53" s="130" t="s">
        <v>131</v>
      </c>
      <c r="C53" s="131" t="s">
        <v>189</v>
      </c>
      <c r="D53" s="3" t="s">
        <v>144</v>
      </c>
      <c r="E53" s="3" t="s">
        <v>190</v>
      </c>
    </row>
    <row r="54" spans="1:5" ht="63" customHeight="1" x14ac:dyDescent="0.25">
      <c r="A54" s="101"/>
      <c r="B54" s="130"/>
      <c r="C54" s="132"/>
      <c r="D54" s="3" t="s">
        <v>144</v>
      </c>
      <c r="E54" s="3" t="s">
        <v>191</v>
      </c>
    </row>
    <row r="55" spans="1:5" ht="60" x14ac:dyDescent="0.25">
      <c r="A55" s="21">
        <v>29</v>
      </c>
      <c r="B55" s="32" t="s">
        <v>192</v>
      </c>
      <c r="C55" s="22" t="s">
        <v>144</v>
      </c>
      <c r="D55" s="2"/>
      <c r="E55" s="2"/>
    </row>
    <row r="56" spans="1:5" ht="51" customHeight="1" x14ac:dyDescent="0.25">
      <c r="A56" s="21">
        <v>30</v>
      </c>
      <c r="B56" s="22" t="s">
        <v>144</v>
      </c>
      <c r="C56" s="22" t="s">
        <v>193</v>
      </c>
      <c r="E56" s="2"/>
    </row>
    <row r="57" spans="1:5" x14ac:dyDescent="0.25">
      <c r="A57" s="21">
        <v>31</v>
      </c>
      <c r="B57" s="32" t="s">
        <v>146</v>
      </c>
      <c r="C57" s="2"/>
      <c r="D57" s="2"/>
      <c r="E57" s="2"/>
    </row>
    <row r="58" spans="1:5" x14ac:dyDescent="0.25">
      <c r="A58" s="21">
        <v>32</v>
      </c>
      <c r="B58" s="32" t="s">
        <v>146</v>
      </c>
      <c r="C58" s="2"/>
      <c r="D58" s="2"/>
      <c r="E58" s="2"/>
    </row>
    <row r="59" spans="1:5" x14ac:dyDescent="0.25">
      <c r="A59" s="21">
        <v>33</v>
      </c>
      <c r="B59" s="32" t="s">
        <v>131</v>
      </c>
      <c r="C59" s="2"/>
      <c r="D59" s="2"/>
      <c r="E59" s="2"/>
    </row>
    <row r="60" spans="1:5" x14ac:dyDescent="0.25">
      <c r="A60" s="21">
        <v>34</v>
      </c>
      <c r="B60" s="32" t="s">
        <v>131</v>
      </c>
      <c r="C60" s="2"/>
      <c r="D60" s="2"/>
      <c r="E60" s="2"/>
    </row>
    <row r="61" spans="1:5" x14ac:dyDescent="0.25">
      <c r="A61" s="21">
        <v>35</v>
      </c>
      <c r="B61" s="32" t="s">
        <v>131</v>
      </c>
      <c r="C61" s="2"/>
      <c r="D61" s="2"/>
      <c r="E61" s="2"/>
    </row>
    <row r="62" spans="1:5" x14ac:dyDescent="0.25">
      <c r="A62" s="100">
        <v>36</v>
      </c>
      <c r="B62" s="32" t="s">
        <v>140</v>
      </c>
      <c r="C62" s="2"/>
      <c r="D62" s="2"/>
      <c r="E62" s="2"/>
    </row>
    <row r="63" spans="1:5" x14ac:dyDescent="0.25">
      <c r="A63" s="101"/>
      <c r="B63" s="32" t="s">
        <v>140</v>
      </c>
      <c r="C63" s="2"/>
      <c r="D63" s="2"/>
      <c r="E63" s="2"/>
    </row>
    <row r="64" spans="1:5" x14ac:dyDescent="0.25">
      <c r="A64" s="100">
        <v>37</v>
      </c>
      <c r="B64" s="32" t="s">
        <v>131</v>
      </c>
      <c r="C64" s="2"/>
      <c r="D64" s="2"/>
      <c r="E64" s="2"/>
    </row>
    <row r="65" spans="1:5" x14ac:dyDescent="0.25">
      <c r="A65" s="101"/>
      <c r="B65" s="32" t="s">
        <v>131</v>
      </c>
      <c r="C65" s="2"/>
      <c r="D65" s="2"/>
      <c r="E65" s="2"/>
    </row>
    <row r="66" spans="1:5" ht="57" customHeight="1" x14ac:dyDescent="0.25">
      <c r="A66" s="21">
        <v>38</v>
      </c>
      <c r="B66" s="32" t="s">
        <v>131</v>
      </c>
      <c r="C66" s="32" t="s">
        <v>136</v>
      </c>
      <c r="D66" s="2"/>
      <c r="E66" s="2"/>
    </row>
    <row r="67" spans="1:5" x14ac:dyDescent="0.25">
      <c r="A67" s="39"/>
      <c r="B67" s="44"/>
      <c r="C67" s="44"/>
      <c r="D67" s="44"/>
      <c r="E67" s="44"/>
    </row>
    <row r="68" spans="1:5" ht="30" x14ac:dyDescent="0.25">
      <c r="A68" s="21">
        <v>39</v>
      </c>
      <c r="B68" s="37" t="s">
        <v>116</v>
      </c>
      <c r="C68" s="35" t="s">
        <v>194</v>
      </c>
      <c r="D68" s="2"/>
      <c r="E68" s="2"/>
    </row>
    <row r="69" spans="1:5" ht="30" x14ac:dyDescent="0.25">
      <c r="A69" s="21">
        <v>40</v>
      </c>
      <c r="B69" s="37" t="s">
        <v>116</v>
      </c>
      <c r="C69" s="35" t="s">
        <v>195</v>
      </c>
      <c r="D69" s="2"/>
      <c r="E69" s="2"/>
    </row>
    <row r="70" spans="1:5" ht="30" x14ac:dyDescent="0.25">
      <c r="A70" s="21">
        <v>41</v>
      </c>
      <c r="B70" s="37" t="s">
        <v>116</v>
      </c>
      <c r="C70" s="35" t="s">
        <v>196</v>
      </c>
      <c r="D70" s="2"/>
      <c r="E70" s="2"/>
    </row>
    <row r="71" spans="1:5" ht="45" x14ac:dyDescent="0.25">
      <c r="A71" s="21">
        <v>42</v>
      </c>
      <c r="B71" s="37" t="s">
        <v>116</v>
      </c>
      <c r="C71" s="35" t="s">
        <v>197</v>
      </c>
      <c r="D71" s="2"/>
      <c r="E71" s="2"/>
    </row>
    <row r="72" spans="1:5" ht="30" x14ac:dyDescent="0.25">
      <c r="A72" s="21">
        <v>43</v>
      </c>
      <c r="B72" s="49" t="s">
        <v>124</v>
      </c>
      <c r="C72" s="34" t="s">
        <v>198</v>
      </c>
      <c r="D72" s="2"/>
      <c r="E72" s="2"/>
    </row>
    <row r="73" spans="1:5" ht="30" x14ac:dyDescent="0.25">
      <c r="A73" s="21">
        <v>44</v>
      </c>
      <c r="B73" s="37" t="s">
        <v>116</v>
      </c>
      <c r="C73" s="35" t="s">
        <v>199</v>
      </c>
      <c r="D73" s="2"/>
      <c r="E73" s="2"/>
    </row>
    <row r="74" spans="1:5" x14ac:dyDescent="0.25">
      <c r="A74" s="21">
        <v>45</v>
      </c>
      <c r="B74" s="37" t="s">
        <v>116</v>
      </c>
      <c r="C74" s="36" t="s">
        <v>200</v>
      </c>
      <c r="D74" s="2"/>
      <c r="E74" s="2"/>
    </row>
    <row r="75" spans="1:5" x14ac:dyDescent="0.25">
      <c r="A75" s="21">
        <v>46</v>
      </c>
      <c r="B75" s="37" t="s">
        <v>147</v>
      </c>
      <c r="C75" s="2"/>
      <c r="D75" s="2"/>
      <c r="E75" s="2"/>
    </row>
  </sheetData>
  <mergeCells count="14">
    <mergeCell ref="D4:D5"/>
    <mergeCell ref="A47:A48"/>
    <mergeCell ref="A53:A54"/>
    <mergeCell ref="A62:A63"/>
    <mergeCell ref="A64:A65"/>
    <mergeCell ref="B53:B54"/>
    <mergeCell ref="C53:C54"/>
    <mergeCell ref="A4:A5"/>
    <mergeCell ref="B4:B5"/>
    <mergeCell ref="A26:A27"/>
    <mergeCell ref="A30:A33"/>
    <mergeCell ref="A42:A44"/>
    <mergeCell ref="A45:A46"/>
    <mergeCell ref="C4:C5"/>
  </mergeCells>
  <hyperlinks>
    <hyperlink ref="B19" r:id="rId1"/>
    <hyperlink ref="B7" r:id="rId2"/>
    <hyperlink ref="C4" r:id="rId3"/>
    <hyperlink ref="D4" r:id="rId4"/>
    <hyperlink ref="C9" r:id="rId5"/>
    <hyperlink ref="C11" r:id="rId6"/>
    <hyperlink ref="C10" r:id="rId7"/>
    <hyperlink ref="D2" r:id="rId8"/>
    <hyperlink ref="D6" r:id="rId9"/>
    <hyperlink ref="C39" r:id="rId10"/>
    <hyperlink ref="C3" r:id="rId11"/>
    <hyperlink ref="C2" r:id="rId12"/>
  </hyperlinks>
  <pageMargins left="0.7" right="0.7" top="0.75" bottom="0.75" header="0.3" footer="0.3"/>
  <pageSetup paperSize="9" orientation="portrait" horizontalDpi="0" verticalDpi="0"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Kopējie</vt:lpstr>
      <vt:lpstr>VP1</vt:lpstr>
      <vt:lpstr>VP2</vt:lpstr>
      <vt:lpstr>VP3</vt:lpstr>
      <vt:lpstr>VP4</vt:lpstr>
      <vt:lpstr>VP5</vt:lpstr>
      <vt:lpstr>Avoti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dc:creator>
  <cp:lastModifiedBy>Edite Matusevica</cp:lastModifiedBy>
  <cp:lastPrinted>2016-05-10T11:16:17Z</cp:lastPrinted>
  <dcterms:created xsi:type="dcterms:W3CDTF">2016-02-15T09:32:27Z</dcterms:created>
  <dcterms:modified xsi:type="dcterms:W3CDTF">2019-03-05T07:59:39Z</dcterms:modified>
</cp:coreProperties>
</file>